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55" yWindow="840" windowWidth="10455" windowHeight="6960" activeTab="0"/>
  </bookViews>
  <sheets>
    <sheet name="CCIS" sheetId="1" r:id="rId1"/>
    <sheet name="CCBS" sheetId="2" r:id="rId2"/>
    <sheet name="CCSE" sheetId="3" r:id="rId3"/>
    <sheet name="CCFS" sheetId="4" r:id="rId4"/>
  </sheets>
  <externalReferences>
    <externalReference r:id="rId7"/>
  </externalReferences>
  <definedNames>
    <definedName name="iasf">'[1]PPE'!#REF!</definedName>
    <definedName name="_xlnm.Print_Area" localSheetId="1">'CCBS'!$A$1:$C$59</definedName>
    <definedName name="_xlnm.Print_Area" localSheetId="3">'CCFS'!$A$1:$C$50</definedName>
    <definedName name="_xlnm.Print_Area" localSheetId="0">'CCIS'!$A$1:$E$51</definedName>
    <definedName name="_xlnm.Print_Area" localSheetId="2">'CCSE'!$A$1:$K$45</definedName>
  </definedNames>
  <calcPr fullCalcOnLoad="1"/>
</workbook>
</file>

<file path=xl/sharedStrings.xml><?xml version="1.0" encoding="utf-8"?>
<sst xmlns="http://schemas.openxmlformats.org/spreadsheetml/2006/main" count="205" uniqueCount="157">
  <si>
    <t>EG INDUSTRIES BERHAD (222897-W)</t>
  </si>
  <si>
    <t>(INCORPORATED IN MALAYSIA)</t>
  </si>
  <si>
    <t>(The figures have not been audited)</t>
  </si>
  <si>
    <t>Individual Quarter</t>
  </si>
  <si>
    <t>Cumulative Quarter</t>
  </si>
  <si>
    <t>Current year</t>
  </si>
  <si>
    <t>Preceding year</t>
  </si>
  <si>
    <t>quarter</t>
  </si>
  <si>
    <t>corresponding</t>
  </si>
  <si>
    <t>to date</t>
  </si>
  <si>
    <t>(3 months)</t>
  </si>
  <si>
    <t>period</t>
  </si>
  <si>
    <t>RM'000</t>
  </si>
  <si>
    <t xml:space="preserve"> </t>
  </si>
  <si>
    <t>Revenue</t>
  </si>
  <si>
    <t>Operating profit</t>
  </si>
  <si>
    <t xml:space="preserve">Interest income </t>
  </si>
  <si>
    <t>Interest expense</t>
  </si>
  <si>
    <t>Depreciation &amp; amortisation</t>
  </si>
  <si>
    <t>Basic earnings per ordinary share (sen)</t>
  </si>
  <si>
    <t>CONDENSED CONSOLIDATED STATEMENT OF CHANGES IN EQUITY</t>
  </si>
  <si>
    <t xml:space="preserve">Exchange </t>
  </si>
  <si>
    <t>Share</t>
  </si>
  <si>
    <t>Fluctuation</t>
  </si>
  <si>
    <t>Retained</t>
  </si>
  <si>
    <t>capital</t>
  </si>
  <si>
    <t>premium</t>
  </si>
  <si>
    <t xml:space="preserve">Reserve </t>
  </si>
  <si>
    <t>profit</t>
  </si>
  <si>
    <t>Total</t>
  </si>
  <si>
    <t>Unaudited</t>
  </si>
  <si>
    <t>Audited</t>
  </si>
  <si>
    <t>as at</t>
  </si>
  <si>
    <t>Assets</t>
  </si>
  <si>
    <t>Property, plant and equipment</t>
  </si>
  <si>
    <t xml:space="preserve">Other investments  </t>
  </si>
  <si>
    <t>Deferred tax assets</t>
  </si>
  <si>
    <t>Total non-current assets</t>
  </si>
  <si>
    <t>Inventories</t>
  </si>
  <si>
    <r>
      <t xml:space="preserve">Cash and </t>
    </r>
    <r>
      <rPr>
        <sz val="10"/>
        <rFont val="Arial"/>
        <family val="2"/>
      </rPr>
      <t>cash equivalents</t>
    </r>
  </si>
  <si>
    <t>Total current assets</t>
  </si>
  <si>
    <t>Equity</t>
  </si>
  <si>
    <t/>
  </si>
  <si>
    <t>Share capital</t>
  </si>
  <si>
    <t>Reserves</t>
  </si>
  <si>
    <t>Total equity attributable to shareholders of the Company</t>
  </si>
  <si>
    <t>Total equity</t>
  </si>
  <si>
    <t>Borrowings</t>
  </si>
  <si>
    <t>Total non-current liabilities</t>
  </si>
  <si>
    <t>Borrowings</t>
  </si>
  <si>
    <t>Total current liabilities</t>
  </si>
  <si>
    <t>Total liabilities</t>
  </si>
  <si>
    <t>Total equity and liabilities</t>
  </si>
  <si>
    <t>Net assets per share (RM)</t>
  </si>
  <si>
    <t>Operating profit before working capital changes</t>
  </si>
  <si>
    <t>(Increase)/Decrease in inventories</t>
  </si>
  <si>
    <t>Increase/(Decrease) in trade and other payables</t>
  </si>
  <si>
    <t>Cash generated from operations</t>
  </si>
  <si>
    <t>Income taxes paid</t>
  </si>
  <si>
    <t>Cash flows from/(used in) financing activities</t>
  </si>
  <si>
    <t>Cash and cash equivalents at 1 July</t>
  </si>
  <si>
    <t>Cash and cash equivalents comprise the following :</t>
  </si>
  <si>
    <t>Cash and bank balances</t>
  </si>
  <si>
    <t xml:space="preserve">Capital </t>
  </si>
  <si>
    <t>Treasury</t>
  </si>
  <si>
    <t>Minority</t>
  </si>
  <si>
    <t>Total</t>
  </si>
  <si>
    <t>reserve</t>
  </si>
  <si>
    <t>shares</t>
  </si>
  <si>
    <t>Interest</t>
  </si>
  <si>
    <t>equity</t>
  </si>
  <si>
    <t>RM'000</t>
  </si>
  <si>
    <t>Treasury shares acquired</t>
  </si>
  <si>
    <t>Net change for the period</t>
  </si>
  <si>
    <t>Total assets</t>
  </si>
  <si>
    <t>Liabilties</t>
  </si>
  <si>
    <t>Profit before tax</t>
  </si>
  <si>
    <t>Net cash from operating activities</t>
  </si>
  <si>
    <t>Net increase in cash and cash equivalents</t>
  </si>
  <si>
    <t>Effect of exchange rates on cash and cash equivalents</t>
  </si>
  <si>
    <t>Taxation</t>
  </si>
  <si>
    <t>(Loss) / Profit for the period</t>
  </si>
  <si>
    <t>CONDENSED CONSOLIDATED STATEMENT OF COMPREHENSIVE INCOME</t>
  </si>
  <si>
    <t>CONDENSED CONSOLIDATED STATEMENT OF FINANCIAL POSITION</t>
  </si>
  <si>
    <t>Other comprehensive income for the period</t>
  </si>
  <si>
    <t>Total comprehensive income for the period</t>
  </si>
  <si>
    <t>Fair value</t>
  </si>
  <si>
    <t>reserve</t>
  </si>
  <si>
    <t>Total comprehensive income attributable to:</t>
  </si>
  <si>
    <t>Trade and other receivables</t>
  </si>
  <si>
    <t>Trade and other payables</t>
  </si>
  <si>
    <t>Non-distributable</t>
  </si>
  <si>
    <t>Distributable</t>
  </si>
  <si>
    <t>CONDENSED CONSOLIDATED STATEMENT OF CASH FLOWS</t>
  </si>
  <si>
    <t>Profit for the period</t>
  </si>
  <si>
    <t xml:space="preserve">Profit before taxation </t>
  </si>
  <si>
    <t>Current tax liabilities</t>
  </si>
  <si>
    <t xml:space="preserve">  Owners of the Company</t>
  </si>
  <si>
    <t xml:space="preserve">  Non-controlling Interest</t>
  </si>
  <si>
    <t xml:space="preserve">  Foreign currency translation difference for foreign</t>
  </si>
  <si>
    <t xml:space="preserve">  Fair value of available-for-sale financial assets</t>
  </si>
  <si>
    <t>(Increase)/Decrease in trade and other receivables</t>
  </si>
  <si>
    <t>Profit/(Loss) atrributable to:</t>
  </si>
  <si>
    <t>Intangible asset</t>
  </si>
  <si>
    <t>Current tax assets</t>
  </si>
  <si>
    <t>Cash and cash equivalents at 30 September</t>
  </si>
  <si>
    <t>Effect arising from adoption of MFRS</t>
  </si>
  <si>
    <t>Adjustments for:</t>
  </si>
  <si>
    <t>Interest income</t>
  </si>
  <si>
    <t xml:space="preserve">  Interest expenses</t>
  </si>
  <si>
    <t xml:space="preserve">  Interest income</t>
  </si>
  <si>
    <t xml:space="preserve">  Depreciation of property, plant and equipment</t>
  </si>
  <si>
    <t>Cash flow from investing activities</t>
  </si>
  <si>
    <t>Purchase of property, plant and equipment</t>
  </si>
  <si>
    <r>
      <t>Interest</t>
    </r>
    <r>
      <rPr>
        <sz val="10"/>
        <rFont val="Arial"/>
        <family val="2"/>
      </rPr>
      <t xml:space="preserve"> paid</t>
    </r>
  </si>
  <si>
    <t>30.09.2013</t>
  </si>
  <si>
    <t>Provision for retirement benefit</t>
  </si>
  <si>
    <t>Non-controlling interests</t>
  </si>
  <si>
    <t>FOR THE FIRST QUARTER ENDED 30.09.2014</t>
  </si>
  <si>
    <t>30.09.2014</t>
  </si>
  <si>
    <t>30.06.2014</t>
  </si>
  <si>
    <t>Investment property</t>
  </si>
  <si>
    <t>Other payables</t>
  </si>
  <si>
    <t>Deferred tax liabilities</t>
  </si>
  <si>
    <t>The Condensed Consolidated Statement of Financial Position should be read in conjunction with the Group's audited  Financial Statements as at 30 June 2014. The accompanying notes are an integral part of this Statement of Financial Position.</t>
  </si>
  <si>
    <t>The Condensed Consolidated Statement of Changes In Equity should be read in conjunction with the Group's audited  Financial Statements as at 30.06.2014. The accompanying notes are integral part of this statement.</t>
  </si>
  <si>
    <t>The Condensed Consolidated Statement of Cash Flows should be read in conjunction  with the Audited  Financial Statements as at 30.06.2014. The accompanying notes are an integral part of this statement.</t>
  </si>
  <si>
    <t>The Condensed Consolidated Statement of Comprehensive Income should be read in conjunction with the Group's audited  Financial Statements as at 30 June 2014. The accompanying notes are an integral part of this statement.</t>
  </si>
  <si>
    <t xml:space="preserve">  Depreciation of investment property</t>
  </si>
  <si>
    <t>Acquisition of treasury shares</t>
  </si>
  <si>
    <t>Profit/ (loss) for the period</t>
  </si>
  <si>
    <t>Foreign currency translation differences 
  for foreign operations</t>
  </si>
  <si>
    <t>Fair value of available-for-sale financial assets</t>
  </si>
  <si>
    <t>Realisation of fair value gain from available-for-
  sale financial assets to profit or loss</t>
  </si>
  <si>
    <t>Total comprehensive income/(expense) 
  for the year</t>
  </si>
  <si>
    <t>Total other comprehensive income for 
  the period</t>
  </si>
  <si>
    <t>Balance as at 30 September 2014</t>
  </si>
  <si>
    <t>Balance as at 1 July 2014</t>
  </si>
  <si>
    <t>Balance as at 30 September 2013</t>
  </si>
  <si>
    <t>Balance as at 1 July 2013</t>
  </si>
  <si>
    <t>Restated as at 1 July 2013</t>
  </si>
  <si>
    <t>Gain on disposal</t>
  </si>
  <si>
    <t>Net Gain of Disposal</t>
  </si>
  <si>
    <t>Reversal of RR</t>
  </si>
  <si>
    <t>Investment in quoted shares</t>
  </si>
  <si>
    <t>Disposal</t>
  </si>
  <si>
    <t>FV reserve</t>
  </si>
  <si>
    <t>Balance C/f</t>
  </si>
  <si>
    <t>Balance B/f</t>
  </si>
  <si>
    <t>Revaluation Reserve</t>
  </si>
  <si>
    <t>Balance C/F</t>
  </si>
  <si>
    <t>AS AT 30 September 2014</t>
  </si>
  <si>
    <t>FOR THE FIRST QUARTER ENDED 30 SEPTEMBER 2014</t>
  </si>
  <si>
    <t xml:space="preserve">  Realisation of fair value gain from available-for-sale 
    financial assets to profit or loss</t>
  </si>
  <si>
    <t>Proceed from disposal of available-for-sale financial assets</t>
  </si>
  <si>
    <t>Bank overdrafts</t>
  </si>
  <si>
    <t>Net drawdown of bank borrowing</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</si>
</sst>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_);_(* \(#,##0\);_(* &quot;-&quot;??_);_(@_)"/>
    <numFmt numFmtId="179" formatCode="0.000"/>
    <numFmt numFmtId="180" formatCode="0.0%"/>
  </numFmts>
  <fonts count="40">
    <font>
      <sz val="10"/>
      <name val="Arial"/>
      <family val="2"/>
    </font>
    <font>
      <sz val="11"/>
      <color indexed="8"/>
      <name val="Calibri"/>
      <family val="2"/>
    </font>
    <font>
      <sz val="12"/>
      <name val="Helv"/>
      <family val="2"/>
    </font>
    <font>
      <b/>
      <sz val="10"/>
      <name val="Arial"/>
      <family val="2"/>
    </font>
    <font>
      <b/>
      <u val="single"/>
      <sz val="10"/>
      <name val="Arial"/>
      <family val="2"/>
    </font>
    <font>
      <sz val="10"/>
      <color indexed="12"/>
      <name val="Arial"/>
      <family val="2"/>
    </font>
    <font>
      <sz val="10"/>
      <color indexed="2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
      <left/>
      <right/>
      <top style="thin"/>
      <bottom style="double"/>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style="medium"/>
    </border>
    <border>
      <left/>
      <right/>
      <top style="thin"/>
      <bottom style="thin"/>
    </border>
    <border>
      <left/>
      <right/>
      <top style="thin"/>
      <bottom/>
    </border>
    <border>
      <left/>
      <right/>
      <top style="double"/>
      <bottom/>
    </border>
    <border>
      <left style="thin"/>
      <right/>
      <top style="thin"/>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top/>
      <bottom/>
    </border>
    <border>
      <left style="thin"/>
      <right>
        <color indexed="63"/>
      </right>
      <top/>
      <bottom style="thin"/>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Border="0" applyAlignment="0" applyProtection="0"/>
    <xf numFmtId="169" fontId="0" fillId="0" borderId="0" applyFont="0" applyFill="0" applyBorder="0" applyAlignment="0" applyProtection="0"/>
    <xf numFmtId="171" fontId="0" fillId="0" borderId="0" applyFont="0" applyBorder="0" applyAlignment="0" applyProtection="0"/>
    <xf numFmtId="171" fontId="0" fillId="0" borderId="0" applyFon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37" fontId="2" fillId="0" borderId="0">
      <alignment/>
      <protection/>
    </xf>
    <xf numFmtId="37"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3">
    <xf numFmtId="0" fontId="0" fillId="0" borderId="0" xfId="0" applyAlignment="1">
      <alignment/>
    </xf>
    <xf numFmtId="49" fontId="3" fillId="0" borderId="0" xfId="42" applyNumberFormat="1" applyFont="1" applyFill="1" applyAlignment="1" applyProtection="1">
      <alignment horizontal="left"/>
      <protection locked="0"/>
    </xf>
    <xf numFmtId="178" fontId="0" fillId="0" borderId="0" xfId="42" applyNumberFormat="1" applyFont="1" applyFill="1" applyAlignment="1">
      <alignment horizontal="right"/>
    </xf>
    <xf numFmtId="178" fontId="0" fillId="0" borderId="0" xfId="42" applyNumberFormat="1" applyFont="1" applyFill="1" applyAlignment="1">
      <alignment horizontal="left"/>
    </xf>
    <xf numFmtId="49" fontId="3" fillId="0" borderId="0" xfId="42" applyNumberFormat="1" applyFont="1" applyFill="1" applyAlignment="1">
      <alignment horizontal="left"/>
    </xf>
    <xf numFmtId="178" fontId="3" fillId="0" borderId="0" xfId="42" applyNumberFormat="1" applyFont="1" applyFill="1" applyAlignment="1" applyProtection="1">
      <alignment horizontal="right"/>
      <protection locked="0"/>
    </xf>
    <xf numFmtId="49" fontId="0" fillId="0" borderId="0" xfId="42" applyNumberFormat="1" applyFont="1" applyFill="1" applyAlignment="1">
      <alignment horizontal="left"/>
    </xf>
    <xf numFmtId="178" fontId="3" fillId="0" borderId="0" xfId="42" applyNumberFormat="1" applyFont="1" applyFill="1" applyBorder="1" applyAlignment="1" applyProtection="1">
      <alignment horizontal="right"/>
      <protection locked="0"/>
    </xf>
    <xf numFmtId="178" fontId="3" fillId="0" borderId="10" xfId="42" applyNumberFormat="1" applyFont="1" applyFill="1" applyBorder="1" applyAlignment="1" applyProtection="1">
      <alignment horizontal="right"/>
      <protection locked="0"/>
    </xf>
    <xf numFmtId="178" fontId="0" fillId="0" borderId="11" xfId="42" applyNumberFormat="1" applyFont="1" applyFill="1" applyBorder="1" applyAlignment="1">
      <alignment horizontal="right"/>
    </xf>
    <xf numFmtId="178" fontId="0" fillId="0" borderId="0" xfId="42" applyNumberFormat="1" applyFont="1" applyFill="1" applyBorder="1" applyAlignment="1">
      <alignment horizontal="right"/>
    </xf>
    <xf numFmtId="178" fontId="0" fillId="0" borderId="10" xfId="42" applyNumberFormat="1" applyFont="1" applyFill="1" applyBorder="1" applyAlignment="1">
      <alignment horizontal="right"/>
    </xf>
    <xf numFmtId="49" fontId="3" fillId="0" borderId="0" xfId="42" applyNumberFormat="1" applyFont="1" applyFill="1" applyAlignment="1">
      <alignment horizontal="left" wrapText="1"/>
    </xf>
    <xf numFmtId="171" fontId="0" fillId="0" borderId="0" xfId="42" applyNumberFormat="1" applyFont="1" applyFill="1" applyBorder="1" applyAlignment="1">
      <alignment horizontal="right"/>
    </xf>
    <xf numFmtId="171" fontId="0" fillId="0" borderId="0" xfId="42" applyNumberFormat="1" applyFont="1" applyFill="1" applyAlignment="1">
      <alignment horizontal="left"/>
    </xf>
    <xf numFmtId="179" fontId="0" fillId="0" borderId="0" xfId="42" applyNumberFormat="1" applyFont="1" applyFill="1" applyAlignment="1">
      <alignment horizontal="right"/>
    </xf>
    <xf numFmtId="49" fontId="3" fillId="0" borderId="0" xfId="42" applyNumberFormat="1" applyFont="1" applyAlignment="1" applyProtection="1">
      <alignment horizontal="left"/>
      <protection locked="0"/>
    </xf>
    <xf numFmtId="178" fontId="0" fillId="0" borderId="0" xfId="42" applyNumberFormat="1" applyFont="1" applyAlignment="1">
      <alignment horizontal="right"/>
    </xf>
    <xf numFmtId="178" fontId="0" fillId="0" borderId="0" xfId="42" applyNumberFormat="1" applyFont="1" applyAlignment="1">
      <alignment/>
    </xf>
    <xf numFmtId="49" fontId="3" fillId="0" borderId="0" xfId="42" applyNumberFormat="1" applyFont="1" applyAlignment="1">
      <alignment/>
    </xf>
    <xf numFmtId="49" fontId="0" fillId="0" borderId="0" xfId="42" applyNumberFormat="1" applyFont="1" applyAlignment="1">
      <alignment/>
    </xf>
    <xf numFmtId="178" fontId="3" fillId="0" borderId="0" xfId="42" applyNumberFormat="1" applyFont="1" applyFill="1" applyAlignment="1">
      <alignment horizontal="right"/>
    </xf>
    <xf numFmtId="178" fontId="0" fillId="0" borderId="10" xfId="42" applyNumberFormat="1" applyFont="1" applyFill="1" applyBorder="1" applyAlignment="1">
      <alignment/>
    </xf>
    <xf numFmtId="178" fontId="0" fillId="0" borderId="12" xfId="42" applyNumberFormat="1" applyFont="1" applyFill="1" applyBorder="1" applyAlignment="1">
      <alignment/>
    </xf>
    <xf numFmtId="178" fontId="0" fillId="0" borderId="0" xfId="42" applyNumberFormat="1" applyFont="1" applyFill="1" applyAlignment="1">
      <alignment/>
    </xf>
    <xf numFmtId="49" fontId="3" fillId="0" borderId="0" xfId="57" applyNumberFormat="1" applyFont="1" applyFill="1" applyAlignment="1" applyProtection="1">
      <alignment horizontal="left"/>
      <protection locked="0"/>
    </xf>
    <xf numFmtId="0" fontId="0" fillId="0" borderId="0" xfId="0" applyFont="1" applyFill="1" applyAlignment="1">
      <alignment/>
    </xf>
    <xf numFmtId="49" fontId="4" fillId="0" borderId="0" xfId="57" applyNumberFormat="1" applyFont="1" applyFill="1" applyAlignment="1" applyProtection="1">
      <alignment horizontal="left"/>
      <protection locked="0"/>
    </xf>
    <xf numFmtId="49" fontId="0" fillId="0" borderId="0" xfId="57" applyNumberFormat="1" applyFont="1" applyFill="1" applyAlignment="1">
      <alignment/>
      <protection/>
    </xf>
    <xf numFmtId="171" fontId="0" fillId="0" borderId="0" xfId="42" applyFont="1" applyAlignment="1" applyProtection="1">
      <alignment horizontal="left" indent="1"/>
      <protection locked="0"/>
    </xf>
    <xf numFmtId="178" fontId="0" fillId="0" borderId="13" xfId="42" applyNumberFormat="1" applyFont="1" applyFill="1" applyBorder="1" applyAlignment="1" applyProtection="1">
      <alignment horizontal="right"/>
      <protection locked="0"/>
    </xf>
    <xf numFmtId="178" fontId="0" fillId="0" borderId="0" xfId="0" applyNumberFormat="1" applyFont="1" applyFill="1" applyAlignment="1">
      <alignment/>
    </xf>
    <xf numFmtId="178" fontId="0" fillId="0" borderId="14" xfId="42" applyNumberFormat="1" applyFont="1" applyFill="1" applyBorder="1" applyAlignment="1" applyProtection="1">
      <alignment horizontal="right"/>
      <protection locked="0"/>
    </xf>
    <xf numFmtId="178" fontId="5" fillId="0" borderId="0" xfId="0" applyNumberFormat="1" applyFont="1" applyFill="1" applyAlignment="1">
      <alignment/>
    </xf>
    <xf numFmtId="178" fontId="0" fillId="0" borderId="15" xfId="42" applyNumberFormat="1" applyFont="1" applyFill="1" applyBorder="1" applyAlignment="1" applyProtection="1">
      <alignment horizontal="right"/>
      <protection locked="0"/>
    </xf>
    <xf numFmtId="178" fontId="0" fillId="0" borderId="16" xfId="42" applyNumberFormat="1" applyFont="1" applyFill="1" applyBorder="1" applyAlignment="1" applyProtection="1">
      <alignment horizontal="right"/>
      <protection locked="0"/>
    </xf>
    <xf numFmtId="178" fontId="0" fillId="0" borderId="0" xfId="42" applyNumberFormat="1" applyFont="1" applyFill="1" applyBorder="1" applyAlignment="1" applyProtection="1">
      <alignment horizontal="right"/>
      <protection locked="0"/>
    </xf>
    <xf numFmtId="49" fontId="3" fillId="0" borderId="0" xfId="57" applyNumberFormat="1" applyFont="1" applyFill="1" applyAlignment="1">
      <alignment/>
      <protection/>
    </xf>
    <xf numFmtId="178" fontId="3" fillId="0" borderId="17" xfId="42" applyNumberFormat="1" applyFont="1" applyFill="1" applyBorder="1" applyAlignment="1" applyProtection="1">
      <alignment horizontal="right"/>
      <protection locked="0"/>
    </xf>
    <xf numFmtId="178" fontId="0" fillId="0" borderId="0" xfId="42" applyNumberFormat="1" applyFont="1" applyFill="1" applyBorder="1" applyAlignment="1" applyProtection="1">
      <alignment/>
      <protection locked="0"/>
    </xf>
    <xf numFmtId="178" fontId="0" fillId="0" borderId="0" xfId="42" applyNumberFormat="1" applyFont="1" applyFill="1" applyAlignment="1" applyProtection="1">
      <alignment/>
      <protection locked="0"/>
    </xf>
    <xf numFmtId="178" fontId="0" fillId="0" borderId="13" xfId="42" applyNumberFormat="1" applyFont="1" applyFill="1" applyBorder="1" applyAlignment="1" applyProtection="1">
      <alignment/>
      <protection locked="0"/>
    </xf>
    <xf numFmtId="178" fontId="0" fillId="0" borderId="14" xfId="42" applyNumberFormat="1" applyFont="1" applyFill="1" applyBorder="1" applyAlignment="1" applyProtection="1">
      <alignment/>
      <protection locked="0"/>
    </xf>
    <xf numFmtId="49" fontId="3" fillId="0" borderId="0" xfId="57" applyNumberFormat="1" applyFont="1" applyFill="1" applyAlignment="1" applyProtection="1">
      <alignment horizontal="left" wrapText="1"/>
      <protection locked="0"/>
    </xf>
    <xf numFmtId="178" fontId="0" fillId="0" borderId="16" xfId="42" applyNumberFormat="1" applyFont="1" applyFill="1" applyBorder="1" applyAlignment="1" applyProtection="1">
      <alignment/>
      <protection locked="0"/>
    </xf>
    <xf numFmtId="49" fontId="3" fillId="0" borderId="0" xfId="57" applyNumberFormat="1" applyFont="1" applyFill="1" applyBorder="1" applyAlignment="1" applyProtection="1">
      <alignment horizontal="left"/>
      <protection locked="0"/>
    </xf>
    <xf numFmtId="0" fontId="0" fillId="0" borderId="0" xfId="0" applyFont="1" applyFill="1" applyBorder="1" applyAlignment="1">
      <alignment/>
    </xf>
    <xf numFmtId="178" fontId="0" fillId="0" borderId="18" xfId="42" applyNumberFormat="1" applyFont="1" applyFill="1" applyBorder="1" applyAlignment="1" applyProtection="1">
      <alignment/>
      <protection locked="0"/>
    </xf>
    <xf numFmtId="49" fontId="0" fillId="0" borderId="0" xfId="57" applyNumberFormat="1" applyFont="1" applyFill="1" applyAlignment="1" applyProtection="1">
      <alignment horizontal="left" indent="1"/>
      <protection locked="0"/>
    </xf>
    <xf numFmtId="178" fontId="3" fillId="0" borderId="17" xfId="42" applyNumberFormat="1" applyFont="1" applyFill="1" applyBorder="1" applyAlignment="1" applyProtection="1">
      <alignment/>
      <protection locked="0"/>
    </xf>
    <xf numFmtId="171" fontId="0" fillId="0" borderId="0" xfId="42" applyNumberFormat="1" applyFont="1" applyFill="1" applyAlignment="1">
      <alignment/>
    </xf>
    <xf numFmtId="178" fontId="0" fillId="0" borderId="0" xfId="42" applyNumberFormat="1" applyFont="1" applyFill="1" applyAlignment="1">
      <alignment/>
    </xf>
    <xf numFmtId="49" fontId="6" fillId="0" borderId="0" xfId="57" applyNumberFormat="1" applyFont="1" applyFill="1" applyAlignment="1">
      <alignment/>
      <protection/>
    </xf>
    <xf numFmtId="178" fontId="6" fillId="0" borderId="0" xfId="42" applyNumberFormat="1" applyFont="1" applyFill="1" applyAlignment="1">
      <alignment horizontal="right"/>
    </xf>
    <xf numFmtId="0" fontId="6"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xf>
    <xf numFmtId="49" fontId="3" fillId="0" borderId="0" xfId="58" applyNumberFormat="1" applyFont="1" applyFill="1" applyAlignment="1" applyProtection="1">
      <alignment horizontal="left"/>
      <protection locked="0"/>
    </xf>
    <xf numFmtId="49" fontId="3" fillId="0" borderId="0" xfId="58" applyNumberFormat="1" applyFont="1" applyFill="1">
      <alignment/>
      <protection/>
    </xf>
    <xf numFmtId="49" fontId="0" fillId="0" borderId="0" xfId="58" applyNumberFormat="1" applyFont="1" applyFill="1">
      <alignment/>
      <protection/>
    </xf>
    <xf numFmtId="178" fontId="0" fillId="0" borderId="13" xfId="42" applyNumberFormat="1" applyFont="1" applyFill="1" applyBorder="1" applyAlignment="1">
      <alignment/>
    </xf>
    <xf numFmtId="178" fontId="0" fillId="0" borderId="14" xfId="42" applyNumberFormat="1" applyFont="1" applyFill="1" applyBorder="1" applyAlignment="1">
      <alignment/>
    </xf>
    <xf numFmtId="178" fontId="0" fillId="0" borderId="15" xfId="42" applyNumberFormat="1" applyFont="1" applyFill="1" applyBorder="1" applyAlignment="1">
      <alignment/>
    </xf>
    <xf numFmtId="178" fontId="0" fillId="0" borderId="16" xfId="42" applyNumberFormat="1" applyFont="1" applyFill="1" applyBorder="1" applyAlignment="1">
      <alignment/>
    </xf>
    <xf numFmtId="178" fontId="0" fillId="0" borderId="0" xfId="42" applyNumberFormat="1" applyFont="1" applyFill="1" applyBorder="1" applyAlignment="1">
      <alignment/>
    </xf>
    <xf numFmtId="178" fontId="0" fillId="0" borderId="19" xfId="42" applyNumberFormat="1" applyFont="1" applyFill="1" applyBorder="1" applyAlignment="1">
      <alignment/>
    </xf>
    <xf numFmtId="49" fontId="0" fillId="0" borderId="0" xfId="58" applyNumberFormat="1" applyFont="1" applyFill="1" applyBorder="1">
      <alignment/>
      <protection/>
    </xf>
    <xf numFmtId="49" fontId="5" fillId="0" borderId="0" xfId="58" applyNumberFormat="1" applyFont="1" applyFill="1" applyBorder="1">
      <alignment/>
      <protection/>
    </xf>
    <xf numFmtId="178" fontId="5" fillId="0" borderId="0" xfId="42" applyNumberFormat="1" applyFont="1" applyFill="1" applyBorder="1" applyAlignment="1">
      <alignment horizontal="right"/>
    </xf>
    <xf numFmtId="49" fontId="0" fillId="0" borderId="0" xfId="0" applyNumberFormat="1" applyFont="1" applyFill="1" applyAlignment="1">
      <alignment/>
    </xf>
    <xf numFmtId="178" fontId="0" fillId="0" borderId="18" xfId="42" applyNumberFormat="1" applyFont="1" applyFill="1" applyBorder="1" applyAlignment="1" applyProtection="1">
      <alignment horizontal="right"/>
      <protection locked="0"/>
    </xf>
    <xf numFmtId="49" fontId="0" fillId="0" borderId="0" xfId="42" applyNumberFormat="1" applyFont="1" applyFill="1" applyAlignment="1">
      <alignment/>
    </xf>
    <xf numFmtId="49" fontId="3" fillId="0" borderId="0" xfId="42" applyNumberFormat="1" applyFont="1" applyFill="1" applyAlignment="1">
      <alignment/>
    </xf>
    <xf numFmtId="178" fontId="3" fillId="0" borderId="0" xfId="44" applyNumberFormat="1" applyFont="1" applyFill="1" applyBorder="1" applyAlignment="1" applyProtection="1">
      <alignment horizontal="right"/>
      <protection locked="0"/>
    </xf>
    <xf numFmtId="49" fontId="0" fillId="0" borderId="0" xfId="58" applyNumberFormat="1" applyFont="1" applyFill="1">
      <alignment/>
      <protection/>
    </xf>
    <xf numFmtId="0" fontId="0" fillId="0" borderId="0" xfId="0" applyFont="1" applyFill="1" applyAlignment="1">
      <alignment/>
    </xf>
    <xf numFmtId="178" fontId="0" fillId="0" borderId="0" xfId="44" applyNumberFormat="1" applyFont="1" applyAlignment="1">
      <alignment/>
    </xf>
    <xf numFmtId="49" fontId="0" fillId="0" borderId="0" xfId="58" applyNumberFormat="1" applyFont="1" applyFill="1">
      <alignment/>
      <protection/>
    </xf>
    <xf numFmtId="178" fontId="3" fillId="0" borderId="0" xfId="44" applyNumberFormat="1" applyFont="1" applyFill="1" applyAlignment="1">
      <alignment horizontal="right"/>
    </xf>
    <xf numFmtId="0" fontId="0" fillId="0" borderId="0" xfId="0" applyFont="1" applyFill="1" applyAlignment="1">
      <alignment/>
    </xf>
    <xf numFmtId="171" fontId="0" fillId="0" borderId="0" xfId="42" applyFont="1" applyFill="1" applyAlignment="1" applyProtection="1">
      <alignment horizontal="left" indent="1"/>
      <protection locked="0"/>
    </xf>
    <xf numFmtId="171" fontId="0" fillId="0" borderId="0" xfId="44" applyFont="1" applyFill="1" applyAlignment="1" applyProtection="1">
      <alignment horizontal="left" indent="1"/>
      <protection locked="0"/>
    </xf>
    <xf numFmtId="49" fontId="3" fillId="0" borderId="0" xfId="44" applyNumberFormat="1" applyFont="1" applyFill="1" applyAlignment="1">
      <alignment/>
    </xf>
    <xf numFmtId="178" fontId="0" fillId="0" borderId="0" xfId="44" applyNumberFormat="1" applyFont="1" applyFill="1" applyAlignment="1">
      <alignment horizontal="right"/>
    </xf>
    <xf numFmtId="178" fontId="0" fillId="0" borderId="0" xfId="44" applyNumberFormat="1" applyFont="1" applyFill="1" applyAlignment="1">
      <alignment/>
    </xf>
    <xf numFmtId="49" fontId="3" fillId="0" borderId="0" xfId="44" applyNumberFormat="1" applyFont="1" applyFill="1" applyAlignment="1">
      <alignment horizontal="left" wrapText="1"/>
    </xf>
    <xf numFmtId="49" fontId="0" fillId="0" borderId="0" xfId="44" applyNumberFormat="1" applyFont="1" applyFill="1" applyAlignment="1">
      <alignment horizontal="left" wrapText="1"/>
    </xf>
    <xf numFmtId="3" fontId="0" fillId="0" borderId="0" xfId="0" applyNumberFormat="1" applyFont="1" applyFill="1" applyAlignment="1">
      <alignment/>
    </xf>
    <xf numFmtId="178" fontId="4" fillId="0" borderId="0" xfId="42" applyNumberFormat="1" applyFont="1" applyFill="1" applyAlignment="1" applyProtection="1">
      <alignment horizontal="center"/>
      <protection locked="0"/>
    </xf>
    <xf numFmtId="171" fontId="0" fillId="0" borderId="0" xfId="44" applyFont="1" applyFill="1" applyAlignment="1" applyProtection="1">
      <alignment horizontal="left" indent="1"/>
      <protection locked="0"/>
    </xf>
    <xf numFmtId="171" fontId="0" fillId="0" borderId="0" xfId="42" applyFont="1" applyFill="1" applyAlignment="1" applyProtection="1">
      <alignment horizontal="left" indent="1"/>
      <protection locked="0"/>
    </xf>
    <xf numFmtId="49" fontId="0" fillId="0" borderId="0" xfId="42" applyNumberFormat="1" applyFont="1" applyFill="1" applyAlignment="1">
      <alignment horizontal="left" wrapText="1"/>
    </xf>
    <xf numFmtId="49" fontId="0" fillId="0" borderId="0" xfId="42" applyNumberFormat="1" applyFont="1" applyFill="1" applyAlignment="1">
      <alignment horizontal="left"/>
    </xf>
    <xf numFmtId="49" fontId="0" fillId="0" borderId="0" xfId="44" applyNumberFormat="1" applyFont="1" applyFill="1" applyAlignment="1">
      <alignment horizontal="left" wrapText="1"/>
    </xf>
    <xf numFmtId="171" fontId="0" fillId="0" borderId="0" xfId="42" applyFont="1" applyFill="1" applyAlignment="1">
      <alignment/>
    </xf>
    <xf numFmtId="178" fontId="0" fillId="0" borderId="12" xfId="42" applyNumberFormat="1" applyFont="1" applyFill="1" applyBorder="1" applyAlignment="1">
      <alignment horizontal="right"/>
    </xf>
    <xf numFmtId="49" fontId="3" fillId="0" borderId="0" xfId="44" applyNumberFormat="1" applyFont="1" applyFill="1" applyAlignment="1">
      <alignment vertical="top" wrapText="1"/>
    </xf>
    <xf numFmtId="178" fontId="0" fillId="0" borderId="0" xfId="0" applyNumberFormat="1" applyAlignment="1">
      <alignment/>
    </xf>
    <xf numFmtId="178" fontId="0" fillId="0" borderId="10" xfId="42" applyNumberFormat="1" applyFont="1" applyFill="1" applyBorder="1" applyAlignment="1" applyProtection="1">
      <alignment/>
      <protection locked="0"/>
    </xf>
    <xf numFmtId="178" fontId="0" fillId="0" borderId="18" xfId="44" applyNumberFormat="1" applyFont="1" applyFill="1" applyBorder="1" applyAlignment="1">
      <alignment horizontal="right"/>
    </xf>
    <xf numFmtId="178" fontId="0" fillId="0" borderId="0" xfId="44" applyNumberFormat="1" applyFont="1" applyFill="1" applyBorder="1" applyAlignment="1">
      <alignment horizontal="right"/>
    </xf>
    <xf numFmtId="178" fontId="0" fillId="0" borderId="0" xfId="44" applyNumberFormat="1" applyFont="1" applyFill="1" applyBorder="1" applyAlignment="1">
      <alignment horizontal="right"/>
    </xf>
    <xf numFmtId="178" fontId="0" fillId="0" borderId="12" xfId="44" applyNumberFormat="1" applyFont="1" applyFill="1" applyBorder="1" applyAlignment="1">
      <alignment horizontal="right"/>
    </xf>
    <xf numFmtId="0" fontId="0" fillId="0" borderId="0" xfId="0" applyFill="1" applyAlignment="1">
      <alignment/>
    </xf>
    <xf numFmtId="171" fontId="3" fillId="0" borderId="20" xfId="42" applyFont="1" applyFill="1" applyBorder="1" applyAlignment="1">
      <alignment horizontal="right"/>
    </xf>
    <xf numFmtId="178" fontId="0" fillId="0" borderId="21" xfId="42" applyNumberFormat="1" applyFont="1" applyFill="1" applyBorder="1" applyAlignment="1" applyProtection="1">
      <alignment/>
      <protection locked="0"/>
    </xf>
    <xf numFmtId="49" fontId="0" fillId="0" borderId="0" xfId="42" applyNumberFormat="1" applyFont="1" applyFill="1" applyAlignment="1">
      <alignment/>
    </xf>
    <xf numFmtId="178" fontId="0" fillId="0" borderId="22" xfId="42" applyNumberFormat="1" applyFont="1" applyFill="1" applyBorder="1" applyAlignment="1">
      <alignment/>
    </xf>
    <xf numFmtId="178" fontId="0" fillId="0" borderId="23" xfId="42" applyNumberFormat="1" applyFont="1" applyFill="1" applyBorder="1" applyAlignment="1">
      <alignment/>
    </xf>
    <xf numFmtId="178" fontId="0" fillId="0" borderId="24" xfId="42" applyNumberFormat="1" applyFont="1" applyFill="1" applyBorder="1" applyAlignment="1">
      <alignment/>
    </xf>
    <xf numFmtId="178" fontId="3" fillId="0" borderId="20" xfId="42" applyNumberFormat="1" applyFont="1" applyFill="1" applyBorder="1" applyAlignment="1">
      <alignment horizontal="right"/>
    </xf>
    <xf numFmtId="49" fontId="0" fillId="0" borderId="0" xfId="57" applyNumberFormat="1" applyFont="1" applyFill="1" applyAlignment="1" applyProtection="1">
      <alignment horizontal="left" indent="1"/>
      <protection locked="0"/>
    </xf>
    <xf numFmtId="178" fontId="0" fillId="0" borderId="18" xfId="45" applyNumberFormat="1" applyFont="1" applyFill="1" applyBorder="1" applyAlignment="1">
      <alignment horizontal="right"/>
    </xf>
    <xf numFmtId="178" fontId="0" fillId="0" borderId="0" xfId="45" applyNumberFormat="1" applyFont="1" applyFill="1" applyBorder="1" applyAlignment="1">
      <alignment horizontal="right"/>
    </xf>
    <xf numFmtId="178" fontId="0" fillId="0" borderId="12" xfId="45" applyNumberFormat="1" applyFont="1" applyFill="1" applyBorder="1" applyAlignment="1">
      <alignment horizontal="right"/>
    </xf>
    <xf numFmtId="178" fontId="0" fillId="0" borderId="25" xfId="42" applyNumberFormat="1" applyFont="1" applyFill="1" applyBorder="1" applyAlignment="1" applyProtection="1">
      <alignment/>
      <protection locked="0"/>
    </xf>
    <xf numFmtId="178" fontId="0" fillId="0" borderId="21" xfId="42" applyNumberFormat="1" applyFont="1" applyFill="1" applyBorder="1" applyAlignment="1">
      <alignment/>
    </xf>
    <xf numFmtId="178" fontId="0" fillId="0" borderId="25" xfId="42" applyNumberFormat="1" applyFont="1" applyFill="1" applyBorder="1" applyAlignment="1">
      <alignment/>
    </xf>
    <xf numFmtId="178" fontId="0" fillId="0" borderId="26" xfId="42" applyNumberFormat="1" applyFont="1" applyFill="1" applyBorder="1" applyAlignment="1" applyProtection="1">
      <alignment/>
      <protection locked="0"/>
    </xf>
    <xf numFmtId="178" fontId="0" fillId="0" borderId="15" xfId="42" applyNumberFormat="1" applyFont="1" applyFill="1" applyBorder="1" applyAlignment="1" applyProtection="1">
      <alignment/>
      <protection locked="0"/>
    </xf>
    <xf numFmtId="178" fontId="0" fillId="0" borderId="14" xfId="42" applyNumberFormat="1" applyFont="1" applyFill="1" applyBorder="1" applyAlignment="1" applyProtection="1">
      <alignment horizontal="right"/>
      <protection locked="0"/>
    </xf>
    <xf numFmtId="178" fontId="0" fillId="0" borderId="27" xfId="42" applyNumberFormat="1" applyFont="1" applyFill="1" applyBorder="1" applyAlignment="1">
      <alignment/>
    </xf>
    <xf numFmtId="49" fontId="0" fillId="0" borderId="0" xfId="42" applyNumberFormat="1" applyFont="1" applyFill="1" applyAlignment="1">
      <alignment wrapText="1"/>
    </xf>
    <xf numFmtId="178" fontId="0" fillId="0" borderId="0" xfId="42" applyNumberFormat="1" applyFont="1" applyFill="1" applyAlignment="1">
      <alignment horizontal="right" vertical="center"/>
    </xf>
    <xf numFmtId="178" fontId="0" fillId="0" borderId="0" xfId="42" applyNumberFormat="1" applyFont="1" applyFill="1" applyAlignment="1">
      <alignment vertical="center"/>
    </xf>
    <xf numFmtId="49" fontId="0" fillId="0" borderId="0" xfId="42" applyNumberFormat="1" applyFont="1" applyFill="1" applyAlignment="1">
      <alignment vertical="center" wrapText="1"/>
    </xf>
    <xf numFmtId="178" fontId="3" fillId="0" borderId="0" xfId="42" applyNumberFormat="1" applyFont="1" applyFill="1" applyAlignment="1">
      <alignment horizontal="center"/>
    </xf>
    <xf numFmtId="178" fontId="0" fillId="0" borderId="0" xfId="42" applyNumberFormat="1" applyFont="1" applyFill="1" applyAlignment="1">
      <alignment horizontal="center"/>
    </xf>
    <xf numFmtId="178" fontId="0" fillId="0" borderId="21" xfId="42" applyNumberFormat="1" applyFont="1" applyFill="1" applyBorder="1" applyAlignment="1">
      <alignment horizontal="right" vertical="center"/>
    </xf>
    <xf numFmtId="178" fontId="0" fillId="0" borderId="19" xfId="42" applyNumberFormat="1" applyFont="1" applyFill="1" applyBorder="1" applyAlignment="1">
      <alignment horizontal="right" vertical="center"/>
    </xf>
    <xf numFmtId="178" fontId="0" fillId="0" borderId="19" xfId="42" applyNumberFormat="1" applyFont="1" applyFill="1" applyBorder="1" applyAlignment="1">
      <alignment vertical="center"/>
    </xf>
    <xf numFmtId="178" fontId="0" fillId="0" borderId="22" xfId="42" applyNumberFormat="1" applyFont="1" applyFill="1" applyBorder="1" applyAlignment="1">
      <alignment horizontal="right" vertical="center"/>
    </xf>
    <xf numFmtId="178" fontId="0" fillId="0" borderId="0" xfId="42" applyNumberFormat="1" applyFont="1" applyFill="1" applyBorder="1" applyAlignment="1">
      <alignment horizontal="right" vertical="center"/>
    </xf>
    <xf numFmtId="178" fontId="0" fillId="0" borderId="0" xfId="42" applyNumberFormat="1" applyFont="1" applyFill="1" applyBorder="1" applyAlignment="1">
      <alignment vertical="center"/>
    </xf>
    <xf numFmtId="178" fontId="0" fillId="0" borderId="27" xfId="42" applyNumberFormat="1" applyFont="1" applyFill="1" applyBorder="1" applyAlignment="1">
      <alignment horizontal="right" vertical="center"/>
    </xf>
    <xf numFmtId="178" fontId="0" fillId="0" borderId="27" xfId="42" applyNumberFormat="1" applyFont="1" applyFill="1" applyBorder="1" applyAlignment="1">
      <alignment horizontal="right"/>
    </xf>
    <xf numFmtId="178" fontId="0" fillId="0" borderId="26" xfId="42" applyNumberFormat="1" applyFont="1" applyFill="1" applyBorder="1" applyAlignment="1">
      <alignment/>
    </xf>
    <xf numFmtId="178" fontId="0" fillId="0" borderId="23" xfId="42" applyNumberFormat="1" applyFont="1" applyFill="1" applyBorder="1" applyAlignment="1">
      <alignment horizontal="right"/>
    </xf>
    <xf numFmtId="178" fontId="0" fillId="0" borderId="25" xfId="42" applyNumberFormat="1" applyFont="1" applyFill="1" applyBorder="1" applyAlignment="1">
      <alignment horizontal="right" vertical="center"/>
    </xf>
    <xf numFmtId="178" fontId="0" fillId="0" borderId="0" xfId="42" applyNumberFormat="1" applyFont="1" applyFill="1" applyAlignment="1">
      <alignment/>
    </xf>
    <xf numFmtId="49" fontId="0" fillId="0" borderId="0" xfId="42" applyNumberFormat="1" applyFont="1" applyAlignment="1">
      <alignment/>
    </xf>
    <xf numFmtId="180" fontId="0" fillId="0" borderId="0" xfId="61" applyNumberFormat="1" applyFont="1" applyFill="1" applyAlignment="1">
      <alignment horizontal="left"/>
    </xf>
    <xf numFmtId="178" fontId="0" fillId="0" borderId="12" xfId="42" applyNumberFormat="1" applyFont="1" applyBorder="1" applyAlignment="1">
      <alignment horizontal="right"/>
    </xf>
    <xf numFmtId="49" fontId="0" fillId="33" borderId="0" xfId="42" applyNumberFormat="1" applyFont="1" applyFill="1" applyAlignment="1">
      <alignment/>
    </xf>
    <xf numFmtId="178" fontId="0" fillId="33" borderId="0" xfId="42" applyNumberFormat="1" applyFont="1" applyFill="1" applyAlignment="1">
      <alignment horizontal="right"/>
    </xf>
    <xf numFmtId="178" fontId="0" fillId="33" borderId="12" xfId="42" applyNumberFormat="1" applyFont="1" applyFill="1" applyBorder="1" applyAlignment="1">
      <alignment horizontal="right"/>
    </xf>
    <xf numFmtId="49" fontId="4" fillId="0" borderId="0" xfId="42" applyNumberFormat="1" applyFont="1" applyAlignment="1">
      <alignment/>
    </xf>
    <xf numFmtId="49" fontId="0" fillId="0" borderId="0" xfId="58" applyNumberFormat="1" applyFont="1" applyFill="1" applyAlignment="1">
      <alignment wrapText="1"/>
      <protection/>
    </xf>
    <xf numFmtId="178" fontId="0" fillId="0" borderId="14" xfId="42" applyNumberFormat="1" applyFont="1" applyFill="1" applyBorder="1" applyAlignment="1">
      <alignment vertical="center"/>
    </xf>
    <xf numFmtId="178" fontId="4" fillId="0" borderId="0" xfId="42" applyNumberFormat="1" applyFont="1" applyFill="1" applyAlignment="1" applyProtection="1">
      <alignment horizontal="center"/>
      <protection locked="0"/>
    </xf>
    <xf numFmtId="49" fontId="3" fillId="0" borderId="0" xfId="44" applyNumberFormat="1" applyFont="1" applyFill="1" applyAlignment="1">
      <alignment horizontal="center" vertical="top" wrapText="1"/>
    </xf>
    <xf numFmtId="178" fontId="3" fillId="0" borderId="0" xfId="44" applyNumberFormat="1" applyFont="1" applyFill="1" applyAlignment="1">
      <alignment horizontal="center"/>
    </xf>
    <xf numFmtId="49" fontId="3" fillId="0" borderId="0" xfId="58" applyNumberFormat="1" applyFont="1" applyFill="1" applyAlignment="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_Sheet1" xfId="57"/>
    <cellStyle name="Normal_Sheet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63</xdr:row>
      <xdr:rowOff>66675</xdr:rowOff>
    </xdr:from>
    <xdr:to>
      <xdr:col>3</xdr:col>
      <xdr:colOff>0</xdr:colOff>
      <xdr:row>64</xdr:row>
      <xdr:rowOff>0</xdr:rowOff>
    </xdr:to>
    <xdr:sp>
      <xdr:nvSpPr>
        <xdr:cNvPr id="1" name="AutoShape 1"/>
        <xdr:cNvSpPr>
          <a:spLocks/>
        </xdr:cNvSpPr>
      </xdr:nvSpPr>
      <xdr:spPr>
        <a:xfrm>
          <a:off x="5295900" y="10944225"/>
          <a:ext cx="0" cy="95250"/>
        </a:xfrm>
        <a:prstGeom prst="rightBrac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2809875</xdr:colOff>
      <xdr:row>7</xdr:row>
      <xdr:rowOff>85725</xdr:rowOff>
    </xdr:from>
    <xdr:to>
      <xdr:col>3</xdr:col>
      <xdr:colOff>676275</xdr:colOff>
      <xdr:row>7</xdr:row>
      <xdr:rowOff>85725</xdr:rowOff>
    </xdr:to>
    <xdr:sp>
      <xdr:nvSpPr>
        <xdr:cNvPr id="1" name="Straight Arrow Connector 2"/>
        <xdr:cNvSpPr>
          <a:spLocks/>
        </xdr:cNvSpPr>
      </xdr:nvSpPr>
      <xdr:spPr>
        <a:xfrm flipH="1">
          <a:off x="2809875" y="1219200"/>
          <a:ext cx="22764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133350</xdr:colOff>
      <xdr:row>7</xdr:row>
      <xdr:rowOff>85725</xdr:rowOff>
    </xdr:from>
    <xdr:to>
      <xdr:col>6</xdr:col>
      <xdr:colOff>771525</xdr:colOff>
      <xdr:row>7</xdr:row>
      <xdr:rowOff>85725</xdr:rowOff>
    </xdr:to>
    <xdr:sp>
      <xdr:nvSpPr>
        <xdr:cNvPr id="2" name="Straight Arrow Connector 4"/>
        <xdr:cNvSpPr>
          <a:spLocks/>
        </xdr:cNvSpPr>
      </xdr:nvSpPr>
      <xdr:spPr>
        <a:xfrm flipV="1">
          <a:off x="6162675" y="1219200"/>
          <a:ext cx="1447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finance\Sharon\KPMG\M\Merbok%20Group\Conso\MHB_2007_conso_28-3-08_cli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PE Lanka US"/>
      <sheetName val="CASHFLOW"/>
      <sheetName val="COC"/>
      <sheetName val="PPE"/>
      <sheetName val="Inter-trans"/>
      <sheetName val="Interco"/>
      <sheetName val="9th Sch"/>
      <sheetName val="NOTES"/>
      <sheetName val="PPE (amended)-new"/>
      <sheetName val="Consol AJE"/>
      <sheetName val="cf"/>
      <sheetName val="BS"/>
      <sheetName val="PL"/>
      <sheetName val="EFR-LANKA"/>
      <sheetName val="EFR-MHBVI"/>
      <sheetName val="EFR-MHG"/>
      <sheetName val="EFR-america"/>
      <sheetName val="EFR-JPY"/>
      <sheetName val="CF working"/>
      <sheetName val="interest rate"/>
      <sheetName val="BVI&amp;JPN"/>
      <sheetName val="Lanka"/>
      <sheetName val="MASB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sheetPr>
  <dimension ref="A1:L52"/>
  <sheetViews>
    <sheetView tabSelected="1" zoomScaleSheetLayoutView="90" zoomScalePageLayoutView="0" workbookViewId="0" topLeftCell="A1">
      <pane xSplit="1" ySplit="15" topLeftCell="B16" activePane="bottomRight" state="frozen"/>
      <selection pane="topLeft" activeCell="E32" sqref="E32"/>
      <selection pane="topRight" activeCell="E32" sqref="E32"/>
      <selection pane="bottomLeft" activeCell="E32" sqref="E32"/>
      <selection pane="bottomRight" activeCell="C6" sqref="C6"/>
    </sheetView>
  </sheetViews>
  <sheetFormatPr defaultColWidth="9.140625" defaultRowHeight="12.75"/>
  <cols>
    <col min="1" max="1" width="71.8515625" style="6" customWidth="1"/>
    <col min="2" max="2" width="17.7109375" style="2" customWidth="1"/>
    <col min="3" max="3" width="17.57421875" style="2" customWidth="1"/>
    <col min="4" max="4" width="17.00390625" style="2" customWidth="1"/>
    <col min="5" max="5" width="17.7109375" style="2" customWidth="1"/>
    <col min="6" max="7" width="9.140625" style="3" customWidth="1"/>
    <col min="8" max="8" width="9.28125" style="3" bestFit="1" customWidth="1"/>
    <col min="9" max="9" width="18.8515625" style="3" customWidth="1"/>
    <col min="10" max="10" width="16.8515625" style="3" customWidth="1"/>
    <col min="11" max="11" width="9.140625" style="3" customWidth="1"/>
    <col min="12" max="12" width="12.00390625" style="3" customWidth="1"/>
    <col min="13" max="16384" width="9.140625" style="3" customWidth="1"/>
  </cols>
  <sheetData>
    <row r="1" ht="12.75">
      <c r="A1" s="1" t="s">
        <v>0</v>
      </c>
    </row>
    <row r="2" ht="12.75">
      <c r="A2" s="1" t="s">
        <v>1</v>
      </c>
    </row>
    <row r="3" ht="12.75">
      <c r="A3" s="1"/>
    </row>
    <row r="4" ht="12.75">
      <c r="A4" s="4" t="s">
        <v>82</v>
      </c>
    </row>
    <row r="5" ht="12.75">
      <c r="A5" s="4" t="s">
        <v>152</v>
      </c>
    </row>
    <row r="6" ht="12.75">
      <c r="A6" s="4" t="s">
        <v>2</v>
      </c>
    </row>
    <row r="7" ht="12.75">
      <c r="A7" s="4"/>
    </row>
    <row r="8" spans="1:5" ht="12.75">
      <c r="A8" s="4"/>
      <c r="B8" s="149" t="s">
        <v>3</v>
      </c>
      <c r="C8" s="149"/>
      <c r="D8" s="149" t="s">
        <v>4</v>
      </c>
      <c r="E8" s="149"/>
    </row>
    <row r="9" spans="1:5" ht="12.75">
      <c r="A9" s="4"/>
      <c r="B9" s="88" t="s">
        <v>30</v>
      </c>
      <c r="C9" s="88" t="s">
        <v>30</v>
      </c>
      <c r="D9" s="88" t="s">
        <v>30</v>
      </c>
      <c r="E9" s="88" t="s">
        <v>30</v>
      </c>
    </row>
    <row r="10" spans="1:5" ht="12.75">
      <c r="A10" s="4"/>
      <c r="B10" s="5" t="s">
        <v>5</v>
      </c>
      <c r="C10" s="5" t="s">
        <v>6</v>
      </c>
      <c r="D10" s="5" t="s">
        <v>5</v>
      </c>
      <c r="E10" s="5" t="s">
        <v>6</v>
      </c>
    </row>
    <row r="11" spans="1:5" ht="12.75">
      <c r="A11" s="4"/>
      <c r="B11" s="5" t="s">
        <v>7</v>
      </c>
      <c r="C11" s="5" t="s">
        <v>8</v>
      </c>
      <c r="D11" s="5" t="s">
        <v>9</v>
      </c>
      <c r="E11" s="5" t="s">
        <v>8</v>
      </c>
    </row>
    <row r="12" spans="1:5" ht="12.75">
      <c r="A12" s="4"/>
      <c r="B12" s="5" t="s">
        <v>10</v>
      </c>
      <c r="C12" s="5" t="s">
        <v>7</v>
      </c>
      <c r="D12" s="5" t="s">
        <v>10</v>
      </c>
      <c r="E12" s="5" t="s">
        <v>11</v>
      </c>
    </row>
    <row r="13" spans="2:5" ht="12.75">
      <c r="B13" s="7" t="s">
        <v>119</v>
      </c>
      <c r="C13" s="73" t="s">
        <v>115</v>
      </c>
      <c r="D13" s="7" t="s">
        <v>119</v>
      </c>
      <c r="E13" s="73" t="s">
        <v>115</v>
      </c>
    </row>
    <row r="14" spans="2:5" ht="12.75">
      <c r="B14" s="7"/>
      <c r="C14" s="73"/>
      <c r="D14" s="7"/>
      <c r="E14" s="73"/>
    </row>
    <row r="15" spans="2:5" ht="12.75">
      <c r="B15" s="8" t="s">
        <v>12</v>
      </c>
      <c r="C15" s="8" t="s">
        <v>12</v>
      </c>
      <c r="D15" s="8" t="s">
        <v>12</v>
      </c>
      <c r="E15" s="8" t="s">
        <v>12</v>
      </c>
    </row>
    <row r="16" spans="2:5" ht="12.75">
      <c r="B16" s="5"/>
      <c r="C16" s="5"/>
      <c r="D16" s="5"/>
      <c r="E16" s="5" t="s">
        <v>13</v>
      </c>
    </row>
    <row r="17" spans="1:7" ht="19.5" customHeight="1" thickBot="1">
      <c r="A17" s="6" t="s">
        <v>14</v>
      </c>
      <c r="B17" s="9">
        <v>243636</v>
      </c>
      <c r="C17" s="9">
        <v>247331</v>
      </c>
      <c r="D17" s="9">
        <f>B17</f>
        <v>243636</v>
      </c>
      <c r="E17" s="9">
        <v>247331</v>
      </c>
      <c r="G17" s="141"/>
    </row>
    <row r="18" spans="2:7" ht="13.5" thickTop="1">
      <c r="B18" s="10"/>
      <c r="C18" s="10"/>
      <c r="D18" s="10"/>
      <c r="E18" s="10"/>
      <c r="G18" s="141"/>
    </row>
    <row r="19" spans="1:5" ht="12.75">
      <c r="A19" s="6" t="s">
        <v>15</v>
      </c>
      <c r="B19" s="10">
        <v>16278</v>
      </c>
      <c r="C19" s="10">
        <v>8147</v>
      </c>
      <c r="D19" s="10">
        <f>B19</f>
        <v>16278</v>
      </c>
      <c r="E19" s="10">
        <v>8147</v>
      </c>
    </row>
    <row r="20" spans="1:5" ht="12.75">
      <c r="A20" s="6" t="s">
        <v>16</v>
      </c>
      <c r="B20" s="10">
        <v>2</v>
      </c>
      <c r="C20" s="10">
        <v>14</v>
      </c>
      <c r="D20" s="10">
        <f>B20</f>
        <v>2</v>
      </c>
      <c r="E20" s="10">
        <v>14</v>
      </c>
    </row>
    <row r="21" spans="1:5" ht="12.75">
      <c r="A21" s="6" t="s">
        <v>17</v>
      </c>
      <c r="B21" s="10">
        <v>-2381</v>
      </c>
      <c r="C21" s="10">
        <v>-2214</v>
      </c>
      <c r="D21" s="10">
        <f>B21</f>
        <v>-2381</v>
      </c>
      <c r="E21" s="10">
        <v>-2214</v>
      </c>
    </row>
    <row r="22" spans="1:5" ht="12.75">
      <c r="A22" s="6" t="s">
        <v>18</v>
      </c>
      <c r="B22" s="11">
        <v>-6140</v>
      </c>
      <c r="C22" s="11">
        <v>-5077</v>
      </c>
      <c r="D22" s="11">
        <f>B22</f>
        <v>-6140</v>
      </c>
      <c r="E22" s="11">
        <v>-5077</v>
      </c>
    </row>
    <row r="23" spans="1:5" ht="12.75">
      <c r="A23" s="12" t="s">
        <v>95</v>
      </c>
      <c r="B23" s="2">
        <f>SUM(B19:B22)</f>
        <v>7759</v>
      </c>
      <c r="C23" s="2">
        <v>870</v>
      </c>
      <c r="D23" s="2">
        <f>SUM(D19:D22)</f>
        <v>7759</v>
      </c>
      <c r="E23" s="2">
        <v>870</v>
      </c>
    </row>
    <row r="24" spans="1:5" ht="12.75">
      <c r="A24" s="6" t="s">
        <v>80</v>
      </c>
      <c r="B24" s="11">
        <v>-200</v>
      </c>
      <c r="C24" s="11">
        <v>-100</v>
      </c>
      <c r="D24" s="11">
        <v>-200</v>
      </c>
      <c r="E24" s="11">
        <v>-100</v>
      </c>
    </row>
    <row r="25" spans="1:12" ht="12.75">
      <c r="A25" s="85" t="s">
        <v>94</v>
      </c>
      <c r="B25" s="99">
        <f>SUM(B23:B24)</f>
        <v>7559</v>
      </c>
      <c r="C25" s="112">
        <v>770</v>
      </c>
      <c r="D25" s="99">
        <f>SUM(D23:D24)</f>
        <v>7559</v>
      </c>
      <c r="E25" s="112">
        <v>770</v>
      </c>
      <c r="F25" s="3"/>
      <c r="L25" s="3"/>
    </row>
    <row r="26" spans="1:12" ht="12.75">
      <c r="A26" s="85"/>
      <c r="B26" s="101"/>
      <c r="C26" s="113"/>
      <c r="D26" s="101"/>
      <c r="E26" s="113"/>
      <c r="L26" s="3"/>
    </row>
    <row r="27" spans="1:12" ht="12.75">
      <c r="A27" s="85" t="s">
        <v>84</v>
      </c>
      <c r="B27" s="103"/>
      <c r="C27" s="103"/>
      <c r="D27" s="103"/>
      <c r="E27" s="103"/>
      <c r="L27" s="3"/>
    </row>
    <row r="28" spans="1:12" ht="12.75">
      <c r="A28" s="92" t="s">
        <v>99</v>
      </c>
      <c r="B28" s="100">
        <f>CCSE!G28</f>
        <v>642</v>
      </c>
      <c r="C28" s="113">
        <v>-663</v>
      </c>
      <c r="D28" s="100">
        <f>B28</f>
        <v>642</v>
      </c>
      <c r="E28" s="113">
        <v>-663</v>
      </c>
      <c r="L28" s="3"/>
    </row>
    <row r="29" spans="1:12" ht="12.75">
      <c r="A29" s="93" t="s">
        <v>100</v>
      </c>
      <c r="B29" s="100">
        <f>CCSE!F30</f>
        <v>1316</v>
      </c>
      <c r="C29" s="113">
        <v>1797</v>
      </c>
      <c r="D29" s="101">
        <f>B29</f>
        <v>1316</v>
      </c>
      <c r="E29" s="113">
        <v>1797</v>
      </c>
      <c r="L29" s="3"/>
    </row>
    <row r="30" spans="1:12" ht="12.75">
      <c r="A30" s="86"/>
      <c r="B30" s="99">
        <f>SUM(B28:B29)</f>
        <v>1958</v>
      </c>
      <c r="C30" s="112">
        <v>1134</v>
      </c>
      <c r="D30" s="99">
        <f>SUM(D28:D29)</f>
        <v>1958</v>
      </c>
      <c r="E30" s="112">
        <v>1134</v>
      </c>
      <c r="L30" s="3"/>
    </row>
    <row r="31" spans="1:12" ht="12.75">
      <c r="A31" s="85"/>
      <c r="B31" s="101"/>
      <c r="C31" s="113"/>
      <c r="D31" s="101"/>
      <c r="E31" s="113"/>
      <c r="L31" s="3"/>
    </row>
    <row r="32" spans="1:12" ht="13.5" thickBot="1">
      <c r="A32" s="85" t="s">
        <v>85</v>
      </c>
      <c r="B32" s="102">
        <f>B25+B30</f>
        <v>9517</v>
      </c>
      <c r="C32" s="114">
        <v>1904</v>
      </c>
      <c r="D32" s="102">
        <f>D25+D30</f>
        <v>9517</v>
      </c>
      <c r="E32" s="114">
        <v>1904</v>
      </c>
      <c r="F32" s="97"/>
      <c r="L32" s="3"/>
    </row>
    <row r="33" spans="1:5" ht="13.5" thickTop="1">
      <c r="A33" s="12"/>
      <c r="B33" s="10"/>
      <c r="C33" s="10"/>
      <c r="D33" s="10"/>
      <c r="E33" s="10"/>
    </row>
    <row r="34" spans="1:5" ht="12.75">
      <c r="A34" s="12"/>
      <c r="B34" s="10"/>
      <c r="C34" s="10"/>
      <c r="D34" s="10"/>
      <c r="E34" s="10"/>
    </row>
    <row r="35" spans="1:5" ht="12.75">
      <c r="A35" s="12" t="s">
        <v>102</v>
      </c>
      <c r="B35" s="10"/>
      <c r="C35" s="10"/>
      <c r="D35" s="10"/>
      <c r="E35" s="10"/>
    </row>
    <row r="36" spans="1:5" ht="12.75">
      <c r="A36" s="91" t="s">
        <v>97</v>
      </c>
      <c r="B36" s="10">
        <v>7560</v>
      </c>
      <c r="C36" s="10">
        <v>780</v>
      </c>
      <c r="D36" s="10">
        <f>B36</f>
        <v>7560</v>
      </c>
      <c r="E36" s="10">
        <v>780</v>
      </c>
    </row>
    <row r="37" spans="1:5" ht="12.75">
      <c r="A37" s="92" t="s">
        <v>98</v>
      </c>
      <c r="B37" s="2">
        <v>-1</v>
      </c>
      <c r="C37" s="2">
        <v>-10</v>
      </c>
      <c r="D37" s="2">
        <f>B37</f>
        <v>-1</v>
      </c>
      <c r="E37" s="2">
        <v>-10</v>
      </c>
    </row>
    <row r="38" spans="1:5" ht="13.5" thickBot="1">
      <c r="A38" s="12" t="s">
        <v>81</v>
      </c>
      <c r="B38" s="95">
        <f>SUM(B36:B37)</f>
        <v>7559</v>
      </c>
      <c r="C38" s="95">
        <v>770</v>
      </c>
      <c r="D38" s="95">
        <f>SUM(D36:D37)</f>
        <v>7559</v>
      </c>
      <c r="E38" s="95">
        <v>770</v>
      </c>
    </row>
    <row r="39" spans="1:5" ht="13.5" thickTop="1">
      <c r="A39" s="12"/>
      <c r="B39" s="10"/>
      <c r="C39" s="10"/>
      <c r="D39" s="10"/>
      <c r="E39" s="10"/>
    </row>
    <row r="40" spans="1:5" ht="12.75">
      <c r="A40" s="12"/>
      <c r="B40" s="10"/>
      <c r="C40" s="10"/>
      <c r="D40" s="10"/>
      <c r="E40" s="10"/>
    </row>
    <row r="41" spans="1:5" ht="12.75">
      <c r="A41" s="12" t="s">
        <v>88</v>
      </c>
      <c r="B41" s="10"/>
      <c r="C41" s="10"/>
      <c r="D41" s="10"/>
      <c r="E41" s="10"/>
    </row>
    <row r="42" spans="1:5" ht="12.75">
      <c r="A42" s="91" t="s">
        <v>97</v>
      </c>
      <c r="B42" s="10">
        <v>9518</v>
      </c>
      <c r="C42" s="10">
        <v>1914</v>
      </c>
      <c r="D42" s="10">
        <f>B42</f>
        <v>9518</v>
      </c>
      <c r="E42" s="10">
        <v>1914</v>
      </c>
    </row>
    <row r="43" spans="1:5" ht="12.75">
      <c r="A43" s="92" t="s">
        <v>98</v>
      </c>
      <c r="B43" s="2">
        <v>-1</v>
      </c>
      <c r="C43" s="2">
        <v>-10</v>
      </c>
      <c r="D43" s="2">
        <f>B43</f>
        <v>-1</v>
      </c>
      <c r="E43" s="2">
        <v>-10</v>
      </c>
    </row>
    <row r="44" spans="1:10" s="14" customFormat="1" ht="13.5" thickBot="1">
      <c r="A44" s="12" t="s">
        <v>85</v>
      </c>
      <c r="B44" s="95">
        <f>SUM(B42:B43)</f>
        <v>9517</v>
      </c>
      <c r="C44" s="95">
        <v>1904</v>
      </c>
      <c r="D44" s="95">
        <f>SUM(D42:D43)</f>
        <v>9517</v>
      </c>
      <c r="E44" s="95">
        <v>1904</v>
      </c>
      <c r="I44" s="3"/>
      <c r="J44" s="3"/>
    </row>
    <row r="45" spans="1:10" s="14" customFormat="1" ht="13.5" thickTop="1">
      <c r="A45" s="12"/>
      <c r="B45" s="10"/>
      <c r="C45" s="10"/>
      <c r="D45" s="10"/>
      <c r="E45" s="10"/>
      <c r="I45" s="3"/>
      <c r="J45" s="3"/>
    </row>
    <row r="46" spans="1:10" s="14" customFormat="1" ht="12.75">
      <c r="A46" s="12"/>
      <c r="B46" s="10"/>
      <c r="C46" s="10"/>
      <c r="D46" s="10"/>
      <c r="E46" s="10"/>
      <c r="I46" s="3"/>
      <c r="J46" s="3"/>
    </row>
    <row r="47" spans="1:10" s="14" customFormat="1" ht="15" customHeight="1">
      <c r="A47" s="6" t="s">
        <v>19</v>
      </c>
      <c r="B47" s="13">
        <f>+B36/74909078*100*1000</f>
        <v>10.092234748904533</v>
      </c>
      <c r="C47" s="13">
        <v>1.04</v>
      </c>
      <c r="D47" s="13">
        <f>+D36/74909078*100*1000</f>
        <v>10.092234748904533</v>
      </c>
      <c r="E47" s="13">
        <v>1.04</v>
      </c>
      <c r="I47" s="3"/>
      <c r="J47" s="3"/>
    </row>
    <row r="48" spans="1:10" s="14" customFormat="1" ht="17.25" customHeight="1">
      <c r="A48" s="6"/>
      <c r="B48" s="13"/>
      <c r="C48" s="13"/>
      <c r="D48" s="13"/>
      <c r="E48" s="13"/>
      <c r="I48" s="3"/>
      <c r="J48" s="3"/>
    </row>
    <row r="49" spans="1:10" s="14" customFormat="1" ht="12.75">
      <c r="A49" s="6"/>
      <c r="B49" s="13"/>
      <c r="C49" s="13"/>
      <c r="D49" s="13"/>
      <c r="E49" s="13"/>
      <c r="I49" s="3"/>
      <c r="J49" s="3"/>
    </row>
    <row r="50" spans="1:5" ht="25.5" customHeight="1">
      <c r="A50" s="150" t="s">
        <v>127</v>
      </c>
      <c r="B50" s="150"/>
      <c r="C50" s="150"/>
      <c r="D50" s="150"/>
      <c r="E50" s="150"/>
    </row>
    <row r="51" spans="1:5" ht="12.75">
      <c r="A51" s="150"/>
      <c r="B51" s="150"/>
      <c r="C51" s="150"/>
      <c r="D51" s="150"/>
      <c r="E51" s="150"/>
    </row>
    <row r="52" spans="4:5" ht="12.75">
      <c r="D52" s="15"/>
      <c r="E52" s="15"/>
    </row>
  </sheetData>
  <sheetProtection password="CC7D" sheet="1" selectLockedCells="1" selectUnlockedCells="1"/>
  <mergeCells count="3">
    <mergeCell ref="B8:C8"/>
    <mergeCell ref="D8:E8"/>
    <mergeCell ref="A50:E51"/>
  </mergeCells>
  <printOptions/>
  <pageMargins left="0.5905511811023623" right="0.35433070866141736" top="0.7480314960629921" bottom="0.5118110236220472" header="0.31496062992125984" footer="0.31496062992125984"/>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G69"/>
  <sheetViews>
    <sheetView zoomScaleSheetLayoutView="100" zoomScalePageLayoutView="0" workbookViewId="0" topLeftCell="A1">
      <pane xSplit="1" ySplit="10" topLeftCell="B50" activePane="bottomRight" state="frozen"/>
      <selection pane="topLeft" activeCell="E28" sqref="E28"/>
      <selection pane="topRight" activeCell="E28" sqref="E28"/>
      <selection pane="bottomLeft" activeCell="E28" sqref="E28"/>
      <selection pane="bottomRight" activeCell="B52" sqref="B52"/>
    </sheetView>
  </sheetViews>
  <sheetFormatPr defaultColWidth="9.140625" defaultRowHeight="12.75"/>
  <cols>
    <col min="1" max="1" width="42.00390625" style="55" customWidth="1"/>
    <col min="2" max="3" width="18.7109375" style="2" customWidth="1"/>
    <col min="4" max="16384" width="9.140625" style="26" customWidth="1"/>
  </cols>
  <sheetData>
    <row r="1" ht="12.75">
      <c r="A1" s="25" t="s">
        <v>0</v>
      </c>
    </row>
    <row r="2" ht="12.75">
      <c r="A2" s="25" t="s">
        <v>1</v>
      </c>
    </row>
    <row r="3" ht="12.75">
      <c r="A3" s="25"/>
    </row>
    <row r="4" ht="12.75">
      <c r="A4" s="25" t="s">
        <v>83</v>
      </c>
    </row>
    <row r="5" ht="12.75">
      <c r="A5" s="25" t="s">
        <v>151</v>
      </c>
    </row>
    <row r="6" spans="1:3" ht="12.75">
      <c r="A6" s="25"/>
      <c r="B6" s="7" t="s">
        <v>30</v>
      </c>
      <c r="C6" s="7" t="s">
        <v>31</v>
      </c>
    </row>
    <row r="7" spans="1:3" ht="12.75">
      <c r="A7" s="25"/>
      <c r="B7" s="5" t="s">
        <v>32</v>
      </c>
      <c r="C7" s="5" t="s">
        <v>32</v>
      </c>
    </row>
    <row r="8" spans="1:3" ht="12.75">
      <c r="A8" s="27"/>
      <c r="B8" s="7" t="s">
        <v>119</v>
      </c>
      <c r="C8" s="7" t="s">
        <v>120</v>
      </c>
    </row>
    <row r="9" spans="1:3" s="75" customFormat="1" ht="12.75">
      <c r="A9" s="27"/>
      <c r="B9" s="73"/>
      <c r="C9" s="73"/>
    </row>
    <row r="10" spans="1:3" ht="12.75">
      <c r="A10" s="28"/>
      <c r="B10" s="21" t="s">
        <v>12</v>
      </c>
      <c r="C10" s="21" t="s">
        <v>12</v>
      </c>
    </row>
    <row r="11" spans="1:3" ht="12.75">
      <c r="A11" s="25" t="s">
        <v>33</v>
      </c>
      <c r="B11" s="10"/>
      <c r="C11" s="10"/>
    </row>
    <row r="12" spans="1:3" ht="12.75">
      <c r="A12" s="25"/>
      <c r="B12" s="10"/>
      <c r="C12" s="10"/>
    </row>
    <row r="13" spans="1:5" ht="12.75">
      <c r="A13" s="80" t="s">
        <v>34</v>
      </c>
      <c r="B13" s="30">
        <v>148966</v>
      </c>
      <c r="C13" s="30">
        <v>151255</v>
      </c>
      <c r="E13" s="31"/>
    </row>
    <row r="14" spans="1:5" ht="12.75">
      <c r="A14" s="90" t="s">
        <v>121</v>
      </c>
      <c r="B14" s="32">
        <v>2746</v>
      </c>
      <c r="C14" s="32">
        <v>2760</v>
      </c>
      <c r="E14" s="31"/>
    </row>
    <row r="15" spans="1:5" ht="12.75">
      <c r="A15" s="80" t="s">
        <v>35</v>
      </c>
      <c r="B15" s="32">
        <v>7895</v>
      </c>
      <c r="C15" s="32">
        <v>13357</v>
      </c>
      <c r="E15" s="33"/>
    </row>
    <row r="16" spans="1:5" ht="12.75">
      <c r="A16" s="90" t="s">
        <v>103</v>
      </c>
      <c r="B16" s="32">
        <v>10148</v>
      </c>
      <c r="C16" s="32">
        <v>10148</v>
      </c>
      <c r="E16" s="87"/>
    </row>
    <row r="17" spans="1:5" ht="12.75">
      <c r="A17" s="80" t="s">
        <v>36</v>
      </c>
      <c r="B17" s="34">
        <v>276</v>
      </c>
      <c r="C17" s="34">
        <v>0</v>
      </c>
      <c r="E17" s="87"/>
    </row>
    <row r="18" spans="1:5" ht="12.75">
      <c r="A18" s="25" t="s">
        <v>37</v>
      </c>
      <c r="B18" s="35">
        <f>SUM(B13:B17)</f>
        <v>170031</v>
      </c>
      <c r="C18" s="35">
        <f>SUM(C13:C17)</f>
        <v>177520</v>
      </c>
      <c r="E18" s="87"/>
    </row>
    <row r="19" spans="1:3" ht="12.75">
      <c r="A19" s="25"/>
      <c r="B19" s="70"/>
      <c r="C19" s="70"/>
    </row>
    <row r="20" spans="1:7" ht="12.75">
      <c r="A20" s="89" t="s">
        <v>38</v>
      </c>
      <c r="B20" s="32">
        <v>91811</v>
      </c>
      <c r="C20" s="32">
        <v>90054</v>
      </c>
      <c r="E20" s="31"/>
      <c r="G20" s="31"/>
    </row>
    <row r="21" spans="1:7" ht="12.75">
      <c r="A21" s="89" t="s">
        <v>104</v>
      </c>
      <c r="B21" s="32">
        <v>217</v>
      </c>
      <c r="C21" s="32">
        <v>167</v>
      </c>
      <c r="E21" s="31"/>
      <c r="G21" s="31"/>
    </row>
    <row r="22" spans="1:5" ht="12.75">
      <c r="A22" s="81" t="s">
        <v>89</v>
      </c>
      <c r="B22" s="120">
        <v>145917</v>
      </c>
      <c r="C22" s="32">
        <v>148230</v>
      </c>
      <c r="E22" s="31"/>
    </row>
    <row r="23" spans="1:5" ht="12.75">
      <c r="A23" s="29" t="s">
        <v>39</v>
      </c>
      <c r="B23" s="34">
        <v>37393</v>
      </c>
      <c r="C23" s="34">
        <v>36247</v>
      </c>
      <c r="E23" s="31"/>
    </row>
    <row r="24" spans="1:5" ht="12.75">
      <c r="A24" s="25" t="s">
        <v>40</v>
      </c>
      <c r="B24" s="35">
        <f>SUM(B20:B23)</f>
        <v>275338</v>
      </c>
      <c r="C24" s="35">
        <f>SUM(C20:C23)</f>
        <v>274698</v>
      </c>
      <c r="E24" s="87"/>
    </row>
    <row r="25" spans="1:3" ht="12.75">
      <c r="A25" s="28"/>
      <c r="B25" s="36"/>
      <c r="C25" s="36"/>
    </row>
    <row r="26" spans="1:5" ht="13.5" thickBot="1">
      <c r="A26" s="37" t="s">
        <v>74</v>
      </c>
      <c r="B26" s="38">
        <f>B18+B24</f>
        <v>445369</v>
      </c>
      <c r="C26" s="38">
        <f>C18+C24</f>
        <v>452218</v>
      </c>
      <c r="E26" s="87"/>
    </row>
    <row r="27" spans="1:3" ht="12.75">
      <c r="A27" s="25"/>
      <c r="B27" s="39"/>
      <c r="C27" s="39"/>
    </row>
    <row r="28" spans="1:3" ht="12.75">
      <c r="A28" s="25" t="s">
        <v>41</v>
      </c>
      <c r="B28" s="40"/>
      <c r="C28" s="40" t="s">
        <v>42</v>
      </c>
    </row>
    <row r="29" spans="1:3" ht="12.75">
      <c r="A29" s="25"/>
      <c r="B29" s="40"/>
      <c r="C29" s="40"/>
    </row>
    <row r="30" spans="1:5" ht="12.75">
      <c r="A30" s="29" t="s">
        <v>43</v>
      </c>
      <c r="B30" s="41">
        <v>75017</v>
      </c>
      <c r="C30" s="41">
        <v>75017</v>
      </c>
      <c r="E30" s="87"/>
    </row>
    <row r="31" spans="1:5" ht="12.75">
      <c r="A31" s="29" t="s">
        <v>44</v>
      </c>
      <c r="B31" s="42">
        <v>51393</v>
      </c>
      <c r="C31" s="42">
        <v>48603</v>
      </c>
      <c r="E31" s="87"/>
    </row>
    <row r="32" spans="1:5" ht="25.5">
      <c r="A32" s="43" t="s">
        <v>45</v>
      </c>
      <c r="B32" s="44">
        <f>SUM(B30:B31)</f>
        <v>126410</v>
      </c>
      <c r="C32" s="44">
        <f>SUM(C30:C31)</f>
        <v>123620</v>
      </c>
      <c r="E32" s="87"/>
    </row>
    <row r="33" spans="1:3" ht="12.75">
      <c r="A33" s="28"/>
      <c r="B33" s="40"/>
      <c r="C33" s="40"/>
    </row>
    <row r="34" spans="1:3" s="46" customFormat="1" ht="12.75">
      <c r="A34" s="45" t="s">
        <v>117</v>
      </c>
      <c r="B34" s="39">
        <f>CCSE!J39</f>
        <v>-637</v>
      </c>
      <c r="C34" s="39">
        <v>-636</v>
      </c>
    </row>
    <row r="35" spans="1:3" ht="12.75">
      <c r="A35" s="28"/>
      <c r="B35" s="40"/>
      <c r="C35" s="40"/>
    </row>
    <row r="36" spans="1:5" ht="12.75">
      <c r="A36" s="37" t="s">
        <v>46</v>
      </c>
      <c r="B36" s="47">
        <f>SUM(B32:B34)</f>
        <v>125773</v>
      </c>
      <c r="C36" s="47">
        <f>SUM(C32:C34)</f>
        <v>122984</v>
      </c>
      <c r="E36" s="87"/>
    </row>
    <row r="37" spans="1:3" ht="12.75">
      <c r="A37" s="37"/>
      <c r="B37" s="40"/>
      <c r="C37" s="40"/>
    </row>
    <row r="38" spans="1:3" ht="12.75">
      <c r="A38" s="37" t="s">
        <v>75</v>
      </c>
      <c r="B38" s="40"/>
      <c r="C38" s="40"/>
    </row>
    <row r="39" spans="1:3" ht="12.75">
      <c r="A39" s="37"/>
      <c r="B39" s="98"/>
      <c r="C39" s="98"/>
    </row>
    <row r="40" spans="1:3" ht="12.75">
      <c r="A40" s="111" t="s">
        <v>122</v>
      </c>
      <c r="B40" s="105">
        <v>124</v>
      </c>
      <c r="C40" s="41">
        <v>10383</v>
      </c>
    </row>
    <row r="41" spans="1:3" ht="12.75">
      <c r="A41" s="48" t="s">
        <v>116</v>
      </c>
      <c r="B41" s="115">
        <v>0</v>
      </c>
      <c r="C41" s="42">
        <v>94</v>
      </c>
    </row>
    <row r="42" spans="1:5" ht="12.75">
      <c r="A42" s="48" t="s">
        <v>47</v>
      </c>
      <c r="B42" s="115">
        <v>30653</v>
      </c>
      <c r="C42" s="42">
        <v>25039</v>
      </c>
      <c r="E42" s="87"/>
    </row>
    <row r="43" spans="1:5" ht="12.75">
      <c r="A43" s="111" t="s">
        <v>123</v>
      </c>
      <c r="B43" s="118">
        <v>1565</v>
      </c>
      <c r="C43" s="119">
        <v>1396</v>
      </c>
      <c r="E43" s="87"/>
    </row>
    <row r="44" spans="1:5" ht="12.75">
      <c r="A44" s="25" t="s">
        <v>48</v>
      </c>
      <c r="B44" s="44">
        <f>SUM(B40:B43)</f>
        <v>32342</v>
      </c>
      <c r="C44" s="44">
        <f>SUM(C40:C43)</f>
        <v>36912</v>
      </c>
      <c r="E44" s="87"/>
    </row>
    <row r="45" spans="1:7" ht="12.75">
      <c r="A45" s="25"/>
      <c r="B45" s="39"/>
      <c r="C45" s="39"/>
      <c r="E45" s="31"/>
      <c r="G45" s="31"/>
    </row>
    <row r="46" spans="1:7" ht="12.75">
      <c r="A46" s="81" t="s">
        <v>90</v>
      </c>
      <c r="B46" s="41">
        <v>134361</v>
      </c>
      <c r="C46" s="41">
        <v>138736</v>
      </c>
      <c r="E46" s="31"/>
      <c r="F46" s="31"/>
      <c r="G46" s="31"/>
    </row>
    <row r="47" spans="1:7" ht="12.75">
      <c r="A47" s="80" t="s">
        <v>49</v>
      </c>
      <c r="B47" s="42">
        <v>152844</v>
      </c>
      <c r="C47" s="42">
        <v>153537</v>
      </c>
      <c r="E47" s="31"/>
      <c r="G47" s="31"/>
    </row>
    <row r="48" spans="1:5" ht="12.75">
      <c r="A48" s="90" t="s">
        <v>96</v>
      </c>
      <c r="B48" s="42">
        <v>49</v>
      </c>
      <c r="C48" s="42">
        <v>49</v>
      </c>
      <c r="E48" s="87"/>
    </row>
    <row r="49" spans="1:5" ht="12.75">
      <c r="A49" s="25" t="s">
        <v>50</v>
      </c>
      <c r="B49" s="44">
        <f>SUM(B46:B48)</f>
        <v>287254</v>
      </c>
      <c r="C49" s="44">
        <f>SUM(C46:C48)</f>
        <v>292322</v>
      </c>
      <c r="E49" s="87"/>
    </row>
    <row r="50" spans="1:3" ht="12.75">
      <c r="A50" s="37"/>
      <c r="B50" s="39"/>
      <c r="C50" s="39"/>
    </row>
    <row r="51" spans="1:5" ht="12.75">
      <c r="A51" s="37" t="s">
        <v>51</v>
      </c>
      <c r="B51" s="47">
        <f>B44+B49</f>
        <v>319596</v>
      </c>
      <c r="C51" s="47">
        <f>C44+C49</f>
        <v>329234</v>
      </c>
      <c r="E51" s="87"/>
    </row>
    <row r="52" spans="1:3" ht="12.75">
      <c r="A52" s="28"/>
      <c r="B52" s="40"/>
      <c r="C52" s="40"/>
    </row>
    <row r="53" spans="1:5" ht="13.5" thickBot="1">
      <c r="A53" s="37" t="s">
        <v>52</v>
      </c>
      <c r="B53" s="49">
        <f>B36+B51</f>
        <v>445369</v>
      </c>
      <c r="C53" s="49">
        <f>C36+C51</f>
        <v>452218</v>
      </c>
      <c r="E53" s="87"/>
    </row>
    <row r="54" spans="1:3" ht="12.75">
      <c r="A54" s="28"/>
      <c r="B54" s="40"/>
      <c r="C54" s="40"/>
    </row>
    <row r="55" spans="1:3" ht="12.75">
      <c r="A55" s="28"/>
      <c r="B55" s="40"/>
      <c r="C55" s="40"/>
    </row>
    <row r="56" spans="1:3" ht="12.75">
      <c r="A56" s="28" t="s">
        <v>53</v>
      </c>
      <c r="B56" s="50">
        <f>(B26-B51)/B30</f>
        <v>1.676593305517416</v>
      </c>
      <c r="C56" s="50">
        <f>(C26-C51)/C30</f>
        <v>1.639415065918392</v>
      </c>
    </row>
    <row r="57" spans="1:3" ht="12.75">
      <c r="A57" s="28"/>
      <c r="B57" s="94"/>
      <c r="C57" s="50"/>
    </row>
    <row r="58" spans="1:3" ht="12.75">
      <c r="A58" s="28"/>
      <c r="B58" s="50"/>
      <c r="C58" s="50"/>
    </row>
    <row r="59" spans="1:3" ht="44.25" customHeight="1">
      <c r="A59" s="150" t="s">
        <v>124</v>
      </c>
      <c r="B59" s="150"/>
      <c r="C59" s="150"/>
    </row>
    <row r="60" spans="1:3" ht="20.25" customHeight="1">
      <c r="A60" s="96"/>
      <c r="B60" s="96"/>
      <c r="C60" s="96"/>
    </row>
    <row r="61" ht="12.75">
      <c r="A61" s="28"/>
    </row>
    <row r="62" ht="12.75">
      <c r="A62" s="28"/>
    </row>
    <row r="63" spans="1:3" s="54" customFormat="1" ht="12.75">
      <c r="A63" s="52"/>
      <c r="B63" s="53"/>
      <c r="C63" s="53"/>
    </row>
    <row r="64" spans="1:3" s="54" customFormat="1" ht="12.75">
      <c r="A64" s="52"/>
      <c r="B64" s="53"/>
      <c r="C64" s="53"/>
    </row>
    <row r="65" spans="1:3" s="54" customFormat="1" ht="12.75">
      <c r="A65" s="52"/>
      <c r="B65" s="53"/>
      <c r="C65" s="53"/>
    </row>
    <row r="66" spans="1:3" s="54" customFormat="1" ht="12.75">
      <c r="A66" s="52"/>
      <c r="B66" s="53"/>
      <c r="C66" s="53"/>
    </row>
    <row r="67" spans="1:3" s="54" customFormat="1" ht="12.75">
      <c r="A67" s="52"/>
      <c r="B67" s="53"/>
      <c r="C67" s="53"/>
    </row>
    <row r="68" spans="1:3" s="54" customFormat="1" ht="12.75">
      <c r="A68" s="52"/>
      <c r="B68" s="53"/>
      <c r="C68" s="53"/>
    </row>
    <row r="69" spans="1:3" s="54" customFormat="1" ht="12.75">
      <c r="A69" s="52"/>
      <c r="B69" s="53"/>
      <c r="C69" s="53"/>
    </row>
  </sheetData>
  <sheetProtection password="CC7D" sheet="1" selectLockedCells="1" selectUnlockedCells="1"/>
  <mergeCells count="1">
    <mergeCell ref="A59:C59"/>
  </mergeCells>
  <printOptions/>
  <pageMargins left="0.75" right="0.5" top="0.52" bottom="0.33" header="0.3" footer="0.3"/>
  <pageSetup fitToHeight="1" fitToWidth="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L63"/>
  <sheetViews>
    <sheetView zoomScaleSheetLayoutView="100" zoomScalePageLayoutView="0" workbookViewId="0" topLeftCell="A31">
      <selection activeCell="K39" sqref="K39"/>
    </sheetView>
  </sheetViews>
  <sheetFormatPr defaultColWidth="9.140625" defaultRowHeight="12.75"/>
  <cols>
    <col min="1" max="1" width="42.7109375" style="20" customWidth="1"/>
    <col min="2" max="2" width="11.8515625" style="17" customWidth="1"/>
    <col min="3" max="3" width="11.57421875" style="17" customWidth="1"/>
    <col min="4" max="6" width="12.140625" style="17" customWidth="1"/>
    <col min="7" max="7" width="11.8515625" style="17" customWidth="1"/>
    <col min="8" max="8" width="12.421875" style="17" customWidth="1"/>
    <col min="9" max="9" width="12.7109375" style="17" customWidth="1"/>
    <col min="10" max="10" width="11.7109375" style="18" customWidth="1"/>
    <col min="11" max="11" width="12.8515625" style="18" customWidth="1"/>
    <col min="12" max="16384" width="9.140625" style="18" customWidth="1"/>
  </cols>
  <sheetData>
    <row r="1" ht="12.75">
      <c r="A1" s="16" t="s">
        <v>0</v>
      </c>
    </row>
    <row r="2" ht="12.75">
      <c r="A2" s="16" t="s">
        <v>1</v>
      </c>
    </row>
    <row r="3" ht="12.75">
      <c r="A3" s="16"/>
    </row>
    <row r="4" ht="12.75">
      <c r="A4" s="19" t="s">
        <v>20</v>
      </c>
    </row>
    <row r="5" ht="12.75">
      <c r="A5" s="4" t="s">
        <v>118</v>
      </c>
    </row>
    <row r="6" ht="12.75">
      <c r="A6" s="19" t="s">
        <v>2</v>
      </c>
    </row>
    <row r="7" spans="1:11" ht="12.75">
      <c r="A7" s="72"/>
      <c r="B7" s="2"/>
      <c r="C7" s="2"/>
      <c r="D7" s="2"/>
      <c r="E7" s="2"/>
      <c r="F7" s="2"/>
      <c r="G7" s="24"/>
      <c r="H7" s="2"/>
      <c r="I7" s="2"/>
      <c r="J7" s="24"/>
      <c r="K7" s="24"/>
    </row>
    <row r="8" spans="1:11" s="76" customFormat="1" ht="12.75">
      <c r="A8" s="82"/>
      <c r="B8" s="83"/>
      <c r="C8" s="151" t="s">
        <v>91</v>
      </c>
      <c r="D8" s="151"/>
      <c r="E8" s="151"/>
      <c r="F8" s="151"/>
      <c r="G8" s="151"/>
      <c r="H8" s="78" t="s">
        <v>92</v>
      </c>
      <c r="I8" s="83"/>
      <c r="J8" s="84"/>
      <c r="K8" s="84"/>
    </row>
    <row r="9" spans="1:11" ht="12.75">
      <c r="A9" s="72"/>
      <c r="B9" s="2"/>
      <c r="C9" s="2"/>
      <c r="D9" s="2"/>
      <c r="E9" s="2"/>
      <c r="F9" s="2"/>
      <c r="G9" s="21" t="s">
        <v>21</v>
      </c>
      <c r="H9" s="2"/>
      <c r="I9" s="2"/>
      <c r="J9" s="24"/>
      <c r="K9" s="24"/>
    </row>
    <row r="10" spans="1:11" ht="12.75">
      <c r="A10" s="71"/>
      <c r="B10" s="126" t="s">
        <v>22</v>
      </c>
      <c r="C10" s="126" t="s">
        <v>63</v>
      </c>
      <c r="D10" s="126" t="s">
        <v>64</v>
      </c>
      <c r="E10" s="126" t="s">
        <v>22</v>
      </c>
      <c r="F10" s="126" t="s">
        <v>86</v>
      </c>
      <c r="G10" s="126" t="s">
        <v>23</v>
      </c>
      <c r="H10" s="126" t="s">
        <v>24</v>
      </c>
      <c r="I10" s="127"/>
      <c r="J10" s="126" t="s">
        <v>65</v>
      </c>
      <c r="K10" s="126" t="s">
        <v>66</v>
      </c>
    </row>
    <row r="11" spans="1:11" ht="12.75">
      <c r="A11" s="71"/>
      <c r="B11" s="126" t="s">
        <v>25</v>
      </c>
      <c r="C11" s="126" t="s">
        <v>67</v>
      </c>
      <c r="D11" s="126" t="s">
        <v>68</v>
      </c>
      <c r="E11" s="126" t="s">
        <v>26</v>
      </c>
      <c r="F11" s="126" t="s">
        <v>87</v>
      </c>
      <c r="G11" s="126" t="s">
        <v>27</v>
      </c>
      <c r="H11" s="126" t="s">
        <v>28</v>
      </c>
      <c r="I11" s="126" t="s">
        <v>29</v>
      </c>
      <c r="J11" s="126" t="s">
        <v>69</v>
      </c>
      <c r="K11" s="126" t="s">
        <v>70</v>
      </c>
    </row>
    <row r="12" spans="1:12" ht="12.75">
      <c r="A12" s="71"/>
      <c r="B12" s="126" t="s">
        <v>12</v>
      </c>
      <c r="C12" s="126" t="s">
        <v>12</v>
      </c>
      <c r="D12" s="126" t="s">
        <v>71</v>
      </c>
      <c r="E12" s="126" t="s">
        <v>12</v>
      </c>
      <c r="F12" s="126" t="s">
        <v>12</v>
      </c>
      <c r="G12" s="126" t="s">
        <v>12</v>
      </c>
      <c r="H12" s="126" t="s">
        <v>12</v>
      </c>
      <c r="I12" s="126" t="s">
        <v>12</v>
      </c>
      <c r="J12" s="126" t="s">
        <v>12</v>
      </c>
      <c r="K12" s="126" t="s">
        <v>12</v>
      </c>
      <c r="L12" s="24"/>
    </row>
    <row r="13" spans="1:9" s="24" customFormat="1" ht="12.75">
      <c r="A13" s="71"/>
      <c r="B13" s="2"/>
      <c r="C13" s="2"/>
      <c r="D13" s="2"/>
      <c r="E13" s="2"/>
      <c r="F13" s="2"/>
      <c r="G13" s="2"/>
      <c r="H13" s="2"/>
      <c r="I13" s="2"/>
    </row>
    <row r="14" spans="1:11" s="24" customFormat="1" ht="12.75">
      <c r="A14" s="106" t="s">
        <v>139</v>
      </c>
      <c r="B14" s="2">
        <v>75017</v>
      </c>
      <c r="C14" s="2">
        <v>3700</v>
      </c>
      <c r="D14" s="2">
        <v>-25</v>
      </c>
      <c r="E14" s="2">
        <v>15170</v>
      </c>
      <c r="F14" s="2">
        <v>6726</v>
      </c>
      <c r="G14" s="2">
        <v>824</v>
      </c>
      <c r="H14" s="2">
        <v>14435</v>
      </c>
      <c r="I14" s="2">
        <f>SUM(B14:H14)</f>
        <v>115847</v>
      </c>
      <c r="J14" s="2">
        <v>-890</v>
      </c>
      <c r="K14" s="2">
        <f>SUM(I14:J14)</f>
        <v>114957</v>
      </c>
    </row>
    <row r="15" spans="1:11" s="24" customFormat="1" ht="12.75">
      <c r="A15" s="106" t="s">
        <v>106</v>
      </c>
      <c r="B15" s="10">
        <v>0</v>
      </c>
      <c r="C15" s="10">
        <v>0</v>
      </c>
      <c r="D15" s="10">
        <v>0</v>
      </c>
      <c r="E15" s="10">
        <v>0</v>
      </c>
      <c r="F15" s="10">
        <v>0</v>
      </c>
      <c r="G15" s="10">
        <v>0</v>
      </c>
      <c r="H15" s="10">
        <v>0</v>
      </c>
      <c r="I15" s="10">
        <v>0</v>
      </c>
      <c r="J15" s="10">
        <v>0</v>
      </c>
      <c r="K15" s="10">
        <v>0</v>
      </c>
    </row>
    <row r="16" spans="1:11" s="24" customFormat="1" ht="12.75">
      <c r="A16" s="106"/>
      <c r="B16" s="11"/>
      <c r="C16" s="11"/>
      <c r="D16" s="11"/>
      <c r="E16" s="11"/>
      <c r="F16" s="11"/>
      <c r="G16" s="11"/>
      <c r="H16" s="11"/>
      <c r="I16" s="11"/>
      <c r="J16" s="11"/>
      <c r="K16" s="11"/>
    </row>
    <row r="17" spans="1:11" s="24" customFormat="1" ht="12.75">
      <c r="A17" s="106" t="s">
        <v>140</v>
      </c>
      <c r="B17" s="2">
        <f aca="true" t="shared" si="0" ref="B17:H17">SUM(B14:B15)</f>
        <v>75017</v>
      </c>
      <c r="C17" s="2">
        <f t="shared" si="0"/>
        <v>3700</v>
      </c>
      <c r="D17" s="2">
        <f t="shared" si="0"/>
        <v>-25</v>
      </c>
      <c r="E17" s="2">
        <f t="shared" si="0"/>
        <v>15170</v>
      </c>
      <c r="F17" s="2">
        <f t="shared" si="0"/>
        <v>6726</v>
      </c>
      <c r="G17" s="2">
        <f t="shared" si="0"/>
        <v>824</v>
      </c>
      <c r="H17" s="2">
        <f t="shared" si="0"/>
        <v>14435</v>
      </c>
      <c r="I17" s="2">
        <f>SUM(B17:H17)</f>
        <v>115847</v>
      </c>
      <c r="J17" s="2">
        <f>SUM(J14:J15)</f>
        <v>-890</v>
      </c>
      <c r="K17" s="2">
        <f>SUM(I17:J17)</f>
        <v>114957</v>
      </c>
    </row>
    <row r="18" spans="1:11" s="24" customFormat="1" ht="12.75">
      <c r="A18" s="71" t="s">
        <v>73</v>
      </c>
      <c r="B18" s="2">
        <v>0</v>
      </c>
      <c r="C18" s="2">
        <v>0</v>
      </c>
      <c r="D18" s="2">
        <v>0</v>
      </c>
      <c r="E18" s="2">
        <v>0</v>
      </c>
      <c r="F18" s="2">
        <v>1797</v>
      </c>
      <c r="G18" s="2">
        <v>-663</v>
      </c>
      <c r="H18" s="2">
        <v>0</v>
      </c>
      <c r="I18" s="2">
        <f>SUM(B18:H18)</f>
        <v>1134</v>
      </c>
      <c r="J18" s="24">
        <v>0</v>
      </c>
      <c r="K18" s="2">
        <f>SUM(I18:J18)</f>
        <v>1134</v>
      </c>
    </row>
    <row r="19" spans="1:11" s="24" customFormat="1" ht="12.75">
      <c r="A19" s="71" t="s">
        <v>72</v>
      </c>
      <c r="B19" s="2">
        <v>0</v>
      </c>
      <c r="C19" s="2">
        <v>0</v>
      </c>
      <c r="D19" s="2">
        <v>-1</v>
      </c>
      <c r="E19" s="2">
        <v>0</v>
      </c>
      <c r="F19" s="2">
        <v>0</v>
      </c>
      <c r="G19" s="2">
        <v>0</v>
      </c>
      <c r="H19" s="2">
        <v>0</v>
      </c>
      <c r="I19" s="2">
        <f>SUM(B19:H19)</f>
        <v>-1</v>
      </c>
      <c r="J19" s="24">
        <v>0</v>
      </c>
      <c r="K19" s="2">
        <f>SUM(I19:J19)</f>
        <v>-1</v>
      </c>
    </row>
    <row r="20" spans="1:11" s="24" customFormat="1" ht="12.75">
      <c r="A20" s="106" t="s">
        <v>130</v>
      </c>
      <c r="B20" s="64">
        <v>0</v>
      </c>
      <c r="C20" s="64">
        <v>0</v>
      </c>
      <c r="D20" s="64">
        <v>0</v>
      </c>
      <c r="E20" s="64">
        <v>0</v>
      </c>
      <c r="F20" s="64">
        <v>0</v>
      </c>
      <c r="G20" s="64">
        <v>0</v>
      </c>
      <c r="H20" s="64">
        <v>780</v>
      </c>
      <c r="I20" s="51">
        <f>SUM(B20:H20)</f>
        <v>780</v>
      </c>
      <c r="J20" s="2">
        <v>-10</v>
      </c>
      <c r="K20" s="2">
        <f>SUM(I20:J20)</f>
        <v>770</v>
      </c>
    </row>
    <row r="21" spans="1:11" s="24" customFormat="1" ht="12.75">
      <c r="A21" s="71"/>
      <c r="B21" s="64"/>
      <c r="C21" s="64"/>
      <c r="D21" s="64"/>
      <c r="E21" s="64"/>
      <c r="F21" s="64"/>
      <c r="G21" s="64"/>
      <c r="H21" s="64"/>
      <c r="I21" s="51"/>
      <c r="J21" s="2"/>
      <c r="K21" s="2"/>
    </row>
    <row r="22" spans="1:11" s="24" customFormat="1" ht="13.5" thickBot="1">
      <c r="A22" s="72" t="s">
        <v>138</v>
      </c>
      <c r="B22" s="23">
        <f>SUM(B17:B20)</f>
        <v>75017</v>
      </c>
      <c r="C22" s="23">
        <f aca="true" t="shared" si="1" ref="C22:H22">SUM(C17:C20)</f>
        <v>3700</v>
      </c>
      <c r="D22" s="23">
        <f t="shared" si="1"/>
        <v>-26</v>
      </c>
      <c r="E22" s="23">
        <f t="shared" si="1"/>
        <v>15170</v>
      </c>
      <c r="F22" s="23">
        <f t="shared" si="1"/>
        <v>8523</v>
      </c>
      <c r="G22" s="23">
        <f t="shared" si="1"/>
        <v>161</v>
      </c>
      <c r="H22" s="23">
        <f t="shared" si="1"/>
        <v>15215</v>
      </c>
      <c r="I22" s="23">
        <f>SUM(B22:H22)</f>
        <v>117760</v>
      </c>
      <c r="J22" s="23">
        <v>-900</v>
      </c>
      <c r="K22" s="23">
        <f>SUM(K17:K20)</f>
        <v>116860</v>
      </c>
    </row>
    <row r="23" spans="1:11" s="24" customFormat="1" ht="13.5" thickTop="1">
      <c r="A23" s="72"/>
      <c r="B23" s="64"/>
      <c r="C23" s="64"/>
      <c r="D23" s="64"/>
      <c r="E23" s="64"/>
      <c r="F23" s="64"/>
      <c r="G23" s="64"/>
      <c r="H23" s="64"/>
      <c r="I23" s="64"/>
      <c r="J23" s="64"/>
      <c r="K23" s="64"/>
    </row>
    <row r="24" spans="1:11" s="24" customFormat="1" ht="12.75">
      <c r="A24" s="72"/>
      <c r="B24" s="64"/>
      <c r="C24" s="64"/>
      <c r="D24" s="64"/>
      <c r="E24" s="64"/>
      <c r="F24" s="64"/>
      <c r="G24" s="64"/>
      <c r="H24" s="64"/>
      <c r="I24" s="64"/>
      <c r="J24" s="64"/>
      <c r="K24" s="64"/>
    </row>
    <row r="25" spans="1:9" s="24" customFormat="1" ht="12.75">
      <c r="A25" s="71"/>
      <c r="B25" s="51"/>
      <c r="C25" s="51"/>
      <c r="D25" s="51"/>
      <c r="E25" s="51"/>
      <c r="F25" s="51"/>
      <c r="G25" s="51"/>
      <c r="H25" s="51"/>
      <c r="I25" s="51"/>
    </row>
    <row r="26" spans="1:11" s="24" customFormat="1" ht="12.75">
      <c r="A26" s="106" t="s">
        <v>137</v>
      </c>
      <c r="B26" s="2">
        <v>75017</v>
      </c>
      <c r="C26" s="2">
        <v>3700</v>
      </c>
      <c r="D26" s="2">
        <v>-29</v>
      </c>
      <c r="E26" s="2">
        <v>15170</v>
      </c>
      <c r="F26" s="2">
        <v>13257</v>
      </c>
      <c r="G26" s="2">
        <v>40</v>
      </c>
      <c r="H26" s="2">
        <v>16465</v>
      </c>
      <c r="I26" s="2">
        <f>SUM(B26:H26)</f>
        <v>123620</v>
      </c>
      <c r="J26" s="2">
        <v>-636</v>
      </c>
      <c r="K26" s="2">
        <f>SUM(I26:J26)</f>
        <v>122984</v>
      </c>
    </row>
    <row r="27" spans="1:11" s="24" customFormat="1" ht="12.75">
      <c r="A27" s="106"/>
      <c r="B27" s="2"/>
      <c r="C27" s="2"/>
      <c r="D27" s="2"/>
      <c r="E27" s="2"/>
      <c r="F27" s="2"/>
      <c r="G27" s="2"/>
      <c r="H27" s="2"/>
      <c r="I27" s="2"/>
      <c r="J27" s="2"/>
      <c r="K27" s="2"/>
    </row>
    <row r="28" spans="1:11" s="124" customFormat="1" ht="31.5" customHeight="1">
      <c r="A28" s="125" t="s">
        <v>131</v>
      </c>
      <c r="B28" s="128">
        <v>0</v>
      </c>
      <c r="C28" s="129">
        <v>0</v>
      </c>
      <c r="D28" s="129">
        <v>0</v>
      </c>
      <c r="E28" s="129">
        <v>0</v>
      </c>
      <c r="F28" s="130">
        <v>0</v>
      </c>
      <c r="G28" s="129">
        <v>642</v>
      </c>
      <c r="H28" s="129">
        <v>0</v>
      </c>
      <c r="I28" s="129">
        <f>SUM(B28:H28)</f>
        <v>642</v>
      </c>
      <c r="J28" s="130">
        <v>0</v>
      </c>
      <c r="K28" s="131">
        <f>SUM(I28:J28)</f>
        <v>642</v>
      </c>
    </row>
    <row r="29" spans="1:11" s="124" customFormat="1" ht="26.25" customHeight="1">
      <c r="A29" s="125" t="s">
        <v>133</v>
      </c>
      <c r="B29" s="138">
        <v>0</v>
      </c>
      <c r="C29" s="132">
        <v>0</v>
      </c>
      <c r="D29" s="132">
        <v>0</v>
      </c>
      <c r="E29" s="132">
        <v>0</v>
      </c>
      <c r="F29" s="132">
        <v>-6725</v>
      </c>
      <c r="G29" s="132">
        <v>0</v>
      </c>
      <c r="H29" s="132">
        <v>0</v>
      </c>
      <c r="I29" s="132">
        <f>SUM(B29:H29)</f>
        <v>-6725</v>
      </c>
      <c r="J29" s="133">
        <v>0</v>
      </c>
      <c r="K29" s="134">
        <f>SUM(I29:J29)</f>
        <v>-6725</v>
      </c>
    </row>
    <row r="30" spans="1:11" s="124" customFormat="1" ht="14.25" customHeight="1">
      <c r="A30" s="125" t="s">
        <v>132</v>
      </c>
      <c r="B30" s="138">
        <v>0</v>
      </c>
      <c r="C30" s="132">
        <v>0</v>
      </c>
      <c r="D30" s="132">
        <v>0</v>
      </c>
      <c r="E30" s="132">
        <v>0</v>
      </c>
      <c r="F30" s="132">
        <v>1316</v>
      </c>
      <c r="G30" s="132">
        <v>0</v>
      </c>
      <c r="H30" s="132">
        <v>0</v>
      </c>
      <c r="I30" s="132">
        <f>SUM(B30:H30)</f>
        <v>1316</v>
      </c>
      <c r="J30" s="133">
        <v>0</v>
      </c>
      <c r="K30" s="134">
        <f>SUM(I30:J30)</f>
        <v>1316</v>
      </c>
    </row>
    <row r="31" spans="1:11" s="124" customFormat="1" ht="14.25" customHeight="1">
      <c r="A31" s="125"/>
      <c r="B31" s="138"/>
      <c r="C31" s="132"/>
      <c r="D31" s="132"/>
      <c r="E31" s="132"/>
      <c r="F31" s="132"/>
      <c r="G31" s="132"/>
      <c r="H31" s="132"/>
      <c r="I31" s="132"/>
      <c r="J31" s="133"/>
      <c r="K31" s="134"/>
    </row>
    <row r="32" spans="1:11" s="124" customFormat="1" ht="28.5" customHeight="1">
      <c r="A32" s="125" t="s">
        <v>135</v>
      </c>
      <c r="B32" s="128">
        <f>SUM(B28:B30)</f>
        <v>0</v>
      </c>
      <c r="C32" s="129">
        <f aca="true" t="shared" si="2" ref="C32:J32">SUM(C28:C30)</f>
        <v>0</v>
      </c>
      <c r="D32" s="129">
        <f t="shared" si="2"/>
        <v>0</v>
      </c>
      <c r="E32" s="129">
        <f t="shared" si="2"/>
        <v>0</v>
      </c>
      <c r="F32" s="129">
        <f>SUM(F28:F30)</f>
        <v>-5409</v>
      </c>
      <c r="G32" s="129">
        <f t="shared" si="2"/>
        <v>642</v>
      </c>
      <c r="H32" s="129">
        <f t="shared" si="2"/>
        <v>0</v>
      </c>
      <c r="I32" s="129">
        <f t="shared" si="2"/>
        <v>-4767</v>
      </c>
      <c r="J32" s="129">
        <f t="shared" si="2"/>
        <v>0</v>
      </c>
      <c r="K32" s="131">
        <f>SUM(K28:K30)</f>
        <v>-4767</v>
      </c>
    </row>
    <row r="33" spans="1:11" s="24" customFormat="1" ht="12.75">
      <c r="A33" s="106" t="s">
        <v>130</v>
      </c>
      <c r="B33" s="117">
        <v>0</v>
      </c>
      <c r="C33" s="64">
        <v>0</v>
      </c>
      <c r="D33" s="64">
        <v>0</v>
      </c>
      <c r="E33" s="64">
        <v>0</v>
      </c>
      <c r="F33" s="64">
        <v>0</v>
      </c>
      <c r="G33" s="64">
        <v>0</v>
      </c>
      <c r="H33" s="64">
        <f>CCIS!D36</f>
        <v>7560</v>
      </c>
      <c r="I33" s="64">
        <f>SUM(B33:H33)</f>
        <v>7560</v>
      </c>
      <c r="J33" s="10">
        <f>CCIS!D37</f>
        <v>-1</v>
      </c>
      <c r="K33" s="135">
        <f>SUM(I33:J33)</f>
        <v>7559</v>
      </c>
    </row>
    <row r="34" spans="1:11" s="24" customFormat="1" ht="12.75">
      <c r="A34" s="106"/>
      <c r="B34" s="136"/>
      <c r="C34" s="22"/>
      <c r="D34" s="22"/>
      <c r="E34" s="22"/>
      <c r="F34" s="22"/>
      <c r="G34" s="22"/>
      <c r="H34" s="22"/>
      <c r="I34" s="22"/>
      <c r="J34" s="11"/>
      <c r="K34" s="137"/>
    </row>
    <row r="35" spans="1:11" s="24" customFormat="1" ht="25.5">
      <c r="A35" s="122" t="s">
        <v>134</v>
      </c>
      <c r="B35" s="123">
        <f>SUM(B32:B34)</f>
        <v>0</v>
      </c>
      <c r="C35" s="123">
        <f>SUM(C32:C34)</f>
        <v>0</v>
      </c>
      <c r="D35" s="123">
        <f>SUM(D32:D34)</f>
        <v>0</v>
      </c>
      <c r="E35" s="123">
        <f>SUM(E32:E34)</f>
        <v>0</v>
      </c>
      <c r="F35" s="123">
        <f aca="true" t="shared" si="3" ref="F35:K35">SUM(F32:F34)</f>
        <v>-5409</v>
      </c>
      <c r="G35" s="123">
        <f t="shared" si="3"/>
        <v>642</v>
      </c>
      <c r="H35" s="123">
        <f t="shared" si="3"/>
        <v>7560</v>
      </c>
      <c r="I35" s="123">
        <f t="shared" si="3"/>
        <v>2793</v>
      </c>
      <c r="J35" s="123">
        <f t="shared" si="3"/>
        <v>-1</v>
      </c>
      <c r="K35" s="123">
        <f t="shared" si="3"/>
        <v>2792</v>
      </c>
    </row>
    <row r="36" spans="1:11" s="24" customFormat="1" ht="12.75">
      <c r="A36" s="122"/>
      <c r="B36" s="123"/>
      <c r="C36" s="123"/>
      <c r="D36" s="123"/>
      <c r="E36" s="123"/>
      <c r="F36" s="123"/>
      <c r="G36" s="123"/>
      <c r="H36" s="123"/>
      <c r="I36" s="123"/>
      <c r="J36" s="123"/>
      <c r="K36" s="123"/>
    </row>
    <row r="37" spans="1:11" s="24" customFormat="1" ht="12.75">
      <c r="A37" s="71" t="s">
        <v>72</v>
      </c>
      <c r="B37" s="2">
        <v>0</v>
      </c>
      <c r="C37" s="2">
        <v>0</v>
      </c>
      <c r="D37" s="2">
        <v>-3</v>
      </c>
      <c r="E37" s="2">
        <v>0</v>
      </c>
      <c r="F37" s="2">
        <v>0</v>
      </c>
      <c r="G37" s="2">
        <v>0</v>
      </c>
      <c r="H37" s="2">
        <v>0</v>
      </c>
      <c r="I37" s="2">
        <f>SUM(B37:H37)</f>
        <v>-3</v>
      </c>
      <c r="J37" s="24">
        <v>0</v>
      </c>
      <c r="K37" s="2">
        <f>SUM(I37:J37)</f>
        <v>-3</v>
      </c>
    </row>
    <row r="38" spans="1:11" s="24" customFormat="1" ht="12.75">
      <c r="A38" s="71"/>
      <c r="B38" s="64"/>
      <c r="C38" s="64"/>
      <c r="D38" s="64"/>
      <c r="E38" s="64"/>
      <c r="F38" s="64"/>
      <c r="G38" s="64"/>
      <c r="H38" s="64"/>
      <c r="I38" s="51"/>
      <c r="J38" s="2"/>
      <c r="K38" s="2"/>
    </row>
    <row r="39" spans="1:11" s="24" customFormat="1" ht="13.5" thickBot="1">
      <c r="A39" s="72" t="s">
        <v>136</v>
      </c>
      <c r="B39" s="23">
        <f aca="true" t="shared" si="4" ref="B39:J39">SUM(B35:B37)+B26</f>
        <v>75017</v>
      </c>
      <c r="C39" s="23">
        <f t="shared" si="4"/>
        <v>3700</v>
      </c>
      <c r="D39" s="23">
        <f>SUM(D35:D37)+D26</f>
        <v>-32</v>
      </c>
      <c r="E39" s="23">
        <f t="shared" si="4"/>
        <v>15170</v>
      </c>
      <c r="F39" s="23">
        <f t="shared" si="4"/>
        <v>7848</v>
      </c>
      <c r="G39" s="23">
        <f t="shared" si="4"/>
        <v>682</v>
      </c>
      <c r="H39" s="23">
        <f t="shared" si="4"/>
        <v>24025</v>
      </c>
      <c r="I39" s="23">
        <f t="shared" si="4"/>
        <v>126410</v>
      </c>
      <c r="J39" s="23">
        <f t="shared" si="4"/>
        <v>-637</v>
      </c>
      <c r="K39" s="23">
        <f>SUM(K35:K37)+K26</f>
        <v>125773</v>
      </c>
    </row>
    <row r="40" spans="1:11" s="24" customFormat="1" ht="13.5" thickTop="1">
      <c r="A40" s="72"/>
      <c r="B40" s="64"/>
      <c r="C40" s="64"/>
      <c r="D40" s="64"/>
      <c r="E40" s="64"/>
      <c r="F40" s="64"/>
      <c r="G40" s="64"/>
      <c r="H40" s="64"/>
      <c r="I40" s="64"/>
      <c r="J40" s="64"/>
      <c r="K40" s="64"/>
    </row>
    <row r="41" spans="1:11" ht="12.75">
      <c r="A41" s="71"/>
      <c r="B41" s="51"/>
      <c r="C41" s="51"/>
      <c r="D41" s="51"/>
      <c r="E41" s="51"/>
      <c r="F41" s="139"/>
      <c r="G41" s="51"/>
      <c r="H41" s="51"/>
      <c r="I41" s="51"/>
      <c r="J41" s="24"/>
      <c r="K41" s="24"/>
    </row>
    <row r="43" spans="1:11" ht="25.5" customHeight="1">
      <c r="A43" s="150" t="s">
        <v>125</v>
      </c>
      <c r="B43" s="150"/>
      <c r="C43" s="150"/>
      <c r="D43" s="150"/>
      <c r="E43" s="150"/>
      <c r="F43" s="150"/>
      <c r="G43" s="150"/>
      <c r="H43" s="150"/>
      <c r="I43" s="150"/>
      <c r="J43" s="150"/>
      <c r="K43" s="150"/>
    </row>
    <row r="45" ht="12.75" hidden="1">
      <c r="A45" s="146" t="s">
        <v>149</v>
      </c>
    </row>
    <row r="46" spans="1:6" ht="12.75" hidden="1">
      <c r="A46" s="140" t="s">
        <v>148</v>
      </c>
      <c r="F46" s="17">
        <v>13257</v>
      </c>
    </row>
    <row r="47" spans="1:6" ht="12.75" hidden="1">
      <c r="A47" s="140" t="s">
        <v>143</v>
      </c>
      <c r="F47" s="17">
        <f>F29</f>
        <v>-6725</v>
      </c>
    </row>
    <row r="48" spans="1:6" ht="12.75" hidden="1">
      <c r="A48" s="140" t="s">
        <v>142</v>
      </c>
      <c r="F48" s="17">
        <f>F30</f>
        <v>1316</v>
      </c>
    </row>
    <row r="49" spans="1:6" ht="13.5" hidden="1" thickBot="1">
      <c r="A49" s="140" t="s">
        <v>150</v>
      </c>
      <c r="F49" s="142">
        <f>SUM(F46:F48)</f>
        <v>7848</v>
      </c>
    </row>
    <row r="50" ht="13.5" hidden="1" thickTop="1">
      <c r="A50" s="18"/>
    </row>
    <row r="51" ht="12.75" hidden="1">
      <c r="A51" s="146" t="s">
        <v>144</v>
      </c>
    </row>
    <row r="52" spans="1:6" ht="12.75" hidden="1">
      <c r="A52" s="140" t="s">
        <v>148</v>
      </c>
      <c r="F52" s="17">
        <v>13356</v>
      </c>
    </row>
    <row r="53" spans="1:6" ht="12.75" hidden="1">
      <c r="A53" s="140" t="s">
        <v>146</v>
      </c>
      <c r="F53" s="17">
        <f>F30</f>
        <v>1316</v>
      </c>
    </row>
    <row r="54" spans="1:6" ht="12.75" hidden="1">
      <c r="A54" s="140" t="s">
        <v>145</v>
      </c>
      <c r="F54" s="17">
        <f>-(F52-F55+F53)</f>
        <v>-6777</v>
      </c>
    </row>
    <row r="55" spans="1:6" ht="13.5" hidden="1" thickBot="1">
      <c r="A55" s="143" t="s">
        <v>147</v>
      </c>
      <c r="B55" s="144"/>
      <c r="C55" s="144"/>
      <c r="D55" s="144"/>
      <c r="E55" s="144"/>
      <c r="F55" s="145">
        <v>7895</v>
      </c>
    </row>
    <row r="56" ht="13.5" hidden="1" thickTop="1"/>
    <row r="57" spans="1:6" ht="12.75" hidden="1">
      <c r="A57" s="140" t="s">
        <v>141</v>
      </c>
      <c r="F57" s="17">
        <v>6936</v>
      </c>
    </row>
    <row r="58" ht="12.75" hidden="1"/>
    <row r="59" ht="12.75" hidden="1"/>
    <row r="63" ht="12.75">
      <c r="C63" s="17">
        <v>0</v>
      </c>
    </row>
  </sheetData>
  <sheetProtection password="CC7D" sheet="1" selectLockedCells="1" selectUnlockedCells="1"/>
  <mergeCells count="2">
    <mergeCell ref="A43:K43"/>
    <mergeCell ref="C8:G8"/>
  </mergeCells>
  <printOptions/>
  <pageMargins left="0.64" right="0.4" top="0.75" bottom="0.5" header="0.3" footer="0.3"/>
  <pageSetup fitToHeight="1" fitToWidth="1" horizontalDpi="300" verticalDpi="300" orientation="landscape" paperSize="9" scale="81" r:id="rId2"/>
  <drawing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D68"/>
  <sheetViews>
    <sheetView zoomScale="110" zoomScaleNormal="110" zoomScaleSheetLayoutView="100" zoomScalePageLayoutView="0" workbookViewId="0" topLeftCell="A1">
      <pane xSplit="1" ySplit="10" topLeftCell="B28" activePane="bottomRight" state="frozen"/>
      <selection pane="topLeft" activeCell="E28" sqref="E28"/>
      <selection pane="topRight" activeCell="E28" sqref="E28"/>
      <selection pane="bottomLeft" activeCell="E28" sqref="E28"/>
      <selection pane="bottomRight" activeCell="C47" sqref="C47"/>
    </sheetView>
  </sheetViews>
  <sheetFormatPr defaultColWidth="9.140625" defaultRowHeight="12.75"/>
  <cols>
    <col min="1" max="1" width="53.8515625" style="69" customWidth="1"/>
    <col min="2" max="3" width="19.00390625" style="2" customWidth="1"/>
    <col min="4" max="4" width="9.421875" style="56" customWidth="1"/>
    <col min="5" max="16384" width="9.140625" style="56" customWidth="1"/>
  </cols>
  <sheetData>
    <row r="1" ht="13.5" customHeight="1">
      <c r="A1" s="25" t="s">
        <v>0</v>
      </c>
    </row>
    <row r="2" ht="13.5" customHeight="1">
      <c r="A2" s="57" t="s">
        <v>1</v>
      </c>
    </row>
    <row r="3" ht="13.5" customHeight="1">
      <c r="A3" s="57"/>
    </row>
    <row r="4" spans="1:3" ht="13.5" customHeight="1">
      <c r="A4" s="58" t="s">
        <v>93</v>
      </c>
      <c r="B4" s="7"/>
      <c r="C4" s="7"/>
    </row>
    <row r="5" ht="13.5" customHeight="1">
      <c r="A5" s="4" t="s">
        <v>152</v>
      </c>
    </row>
    <row r="6" spans="1:3" ht="13.5" customHeight="1">
      <c r="A6" s="58"/>
      <c r="B6" s="7" t="s">
        <v>30</v>
      </c>
      <c r="C6" s="7" t="s">
        <v>30</v>
      </c>
    </row>
    <row r="7" spans="1:3" ht="13.5" customHeight="1">
      <c r="A7" s="59"/>
      <c r="B7" s="21" t="s">
        <v>119</v>
      </c>
      <c r="C7" s="21" t="s">
        <v>115</v>
      </c>
    </row>
    <row r="8" spans="1:3" s="79" customFormat="1" ht="13.5" customHeight="1">
      <c r="A8" s="77"/>
      <c r="B8" s="78"/>
      <c r="C8" s="78"/>
    </row>
    <row r="9" spans="1:3" ht="13.5" customHeight="1">
      <c r="A9" s="59"/>
      <c r="B9" s="21" t="s">
        <v>12</v>
      </c>
      <c r="C9" s="21" t="s">
        <v>12</v>
      </c>
    </row>
    <row r="10" spans="1:3" ht="13.5" customHeight="1">
      <c r="A10" s="59"/>
      <c r="B10" s="21"/>
      <c r="C10" s="21"/>
    </row>
    <row r="11" ht="13.5" customHeight="1">
      <c r="A11" s="58"/>
    </row>
    <row r="12" spans="1:4" ht="13.5" customHeight="1">
      <c r="A12" s="59" t="s">
        <v>76</v>
      </c>
      <c r="B12" s="60">
        <v>7759</v>
      </c>
      <c r="C12" s="60">
        <v>870</v>
      </c>
      <c r="D12" s="26"/>
    </row>
    <row r="13" spans="1:4" ht="13.5" customHeight="1">
      <c r="A13" s="74" t="s">
        <v>107</v>
      </c>
      <c r="B13" s="61"/>
      <c r="C13" s="61"/>
      <c r="D13" s="26"/>
    </row>
    <row r="14" spans="1:4" ht="13.5" customHeight="1">
      <c r="A14" s="74" t="s">
        <v>111</v>
      </c>
      <c r="B14" s="61">
        <v>6140</v>
      </c>
      <c r="C14" s="61">
        <v>5077</v>
      </c>
      <c r="D14" s="26"/>
    </row>
    <row r="15" spans="1:4" ht="13.5" customHeight="1">
      <c r="A15" s="74" t="s">
        <v>128</v>
      </c>
      <c r="B15" s="61">
        <v>15</v>
      </c>
      <c r="C15" s="61">
        <v>0</v>
      </c>
      <c r="D15" s="26"/>
    </row>
    <row r="16" spans="1:4" ht="13.5" customHeight="1">
      <c r="A16" s="74" t="s">
        <v>109</v>
      </c>
      <c r="B16" s="61">
        <v>2381</v>
      </c>
      <c r="C16" s="61">
        <v>2214</v>
      </c>
      <c r="D16" s="26"/>
    </row>
    <row r="17" spans="1:4" ht="27.75" customHeight="1">
      <c r="A17" s="147" t="s">
        <v>153</v>
      </c>
      <c r="B17" s="148">
        <f>CCSE!F29</f>
        <v>-6725</v>
      </c>
      <c r="C17" s="148">
        <v>0</v>
      </c>
      <c r="D17" s="26"/>
    </row>
    <row r="18" spans="1:4" ht="13.5" customHeight="1">
      <c r="A18" s="74" t="s">
        <v>110</v>
      </c>
      <c r="B18" s="61">
        <v>-2</v>
      </c>
      <c r="C18" s="61">
        <v>-14</v>
      </c>
      <c r="D18" s="26"/>
    </row>
    <row r="19" spans="1:4" ht="13.5" customHeight="1">
      <c r="A19" s="59" t="s">
        <v>54</v>
      </c>
      <c r="B19" s="60">
        <f>SUM(B12:B18)</f>
        <v>9568</v>
      </c>
      <c r="C19" s="60">
        <f>SUM(C12:C18)</f>
        <v>8147</v>
      </c>
      <c r="D19" s="26"/>
    </row>
    <row r="20" spans="1:4" ht="13.5" customHeight="1">
      <c r="A20" s="59" t="s">
        <v>55</v>
      </c>
      <c r="B20" s="61">
        <v>-896</v>
      </c>
      <c r="C20" s="61">
        <v>-7652</v>
      </c>
      <c r="D20" s="26"/>
    </row>
    <row r="21" spans="1:4" ht="13.5" customHeight="1">
      <c r="A21" s="74" t="s">
        <v>101</v>
      </c>
      <c r="B21" s="61">
        <v>3473</v>
      </c>
      <c r="C21" s="61">
        <v>-3390</v>
      </c>
      <c r="D21" s="26"/>
    </row>
    <row r="22" spans="1:4" ht="13.5" customHeight="1">
      <c r="A22" s="59" t="s">
        <v>56</v>
      </c>
      <c r="B22" s="62">
        <v>-16713</v>
      </c>
      <c r="C22" s="62">
        <v>14463</v>
      </c>
      <c r="D22" s="26"/>
    </row>
    <row r="23" spans="1:4" ht="13.5" customHeight="1">
      <c r="A23" s="59" t="s">
        <v>57</v>
      </c>
      <c r="B23" s="60">
        <f>SUM(B19:B22)</f>
        <v>-4568</v>
      </c>
      <c r="C23" s="60">
        <v>11568</v>
      </c>
      <c r="D23" s="26"/>
    </row>
    <row r="24" spans="1:4" ht="13.5" customHeight="1">
      <c r="A24" s="59" t="s">
        <v>58</v>
      </c>
      <c r="B24" s="61">
        <v>-352</v>
      </c>
      <c r="C24" s="61">
        <v>-246</v>
      </c>
      <c r="D24" s="26"/>
    </row>
    <row r="25" spans="1:4" ht="13.5" customHeight="1">
      <c r="A25" s="58" t="s">
        <v>77</v>
      </c>
      <c r="B25" s="63">
        <f>SUM(B23:B24)</f>
        <v>-4920</v>
      </c>
      <c r="C25" s="63">
        <v>11322</v>
      </c>
      <c r="D25" s="26"/>
    </row>
    <row r="26" spans="1:4" ht="13.5" customHeight="1">
      <c r="A26" s="59"/>
      <c r="B26" s="51"/>
      <c r="C26" s="51"/>
      <c r="D26" s="26"/>
    </row>
    <row r="27" spans="1:4" ht="13.5" customHeight="1">
      <c r="A27" s="58" t="s">
        <v>112</v>
      </c>
      <c r="B27" s="51"/>
      <c r="C27" s="51"/>
      <c r="D27" s="26"/>
    </row>
    <row r="28" spans="1:4" ht="13.5" customHeight="1">
      <c r="A28" s="59" t="s">
        <v>113</v>
      </c>
      <c r="B28" s="60">
        <v>-2419</v>
      </c>
      <c r="C28" s="107">
        <v>-10387</v>
      </c>
      <c r="D28" s="26"/>
    </row>
    <row r="29" spans="1:4" ht="13.5" customHeight="1">
      <c r="A29" s="74" t="s">
        <v>129</v>
      </c>
      <c r="B29" s="61">
        <v>-4</v>
      </c>
      <c r="C29" s="121">
        <v>0</v>
      </c>
      <c r="D29" s="26"/>
    </row>
    <row r="30" spans="1:4" ht="13.5" customHeight="1">
      <c r="A30" s="59" t="s">
        <v>108</v>
      </c>
      <c r="B30" s="61">
        <v>2</v>
      </c>
      <c r="C30" s="121">
        <v>14</v>
      </c>
      <c r="D30" s="26"/>
    </row>
    <row r="31" spans="1:4" ht="13.5" customHeight="1">
      <c r="A31" s="74" t="s">
        <v>154</v>
      </c>
      <c r="B31" s="62">
        <v>6778</v>
      </c>
      <c r="C31" s="108">
        <v>0</v>
      </c>
      <c r="D31" s="26"/>
    </row>
    <row r="32" spans="1:4" ht="13.5" customHeight="1">
      <c r="A32" s="58"/>
      <c r="B32" s="63">
        <f>SUM(B28:B31)</f>
        <v>4357</v>
      </c>
      <c r="C32" s="109">
        <v>-10373</v>
      </c>
      <c r="D32" s="26"/>
    </row>
    <row r="33" spans="1:4" ht="13.5" customHeight="1">
      <c r="A33" s="58"/>
      <c r="B33" s="51"/>
      <c r="C33" s="51"/>
      <c r="D33" s="26"/>
    </row>
    <row r="34" spans="1:4" ht="13.5" customHeight="1">
      <c r="A34" s="58" t="s">
        <v>59</v>
      </c>
      <c r="B34" s="64"/>
      <c r="C34" s="64"/>
      <c r="D34" s="26"/>
    </row>
    <row r="35" spans="1:4" ht="13.5" customHeight="1">
      <c r="A35" s="59" t="s">
        <v>114</v>
      </c>
      <c r="B35" s="116">
        <v>-2381</v>
      </c>
      <c r="C35" s="60">
        <v>-2214</v>
      </c>
      <c r="D35" s="26"/>
    </row>
    <row r="36" spans="1:4" ht="13.5" customHeight="1">
      <c r="A36" s="74" t="s">
        <v>156</v>
      </c>
      <c r="B36" s="117">
        <v>4887</v>
      </c>
      <c r="C36" s="61">
        <v>9086</v>
      </c>
      <c r="D36" s="26"/>
    </row>
    <row r="37" spans="1:4" ht="13.5" customHeight="1">
      <c r="A37" s="58"/>
      <c r="B37" s="63">
        <f>SUM(B35:B36)</f>
        <v>2506</v>
      </c>
      <c r="C37" s="63">
        <v>6872</v>
      </c>
      <c r="D37" s="26"/>
    </row>
    <row r="38" spans="1:4" ht="13.5" customHeight="1">
      <c r="A38" s="58"/>
      <c r="B38" s="64"/>
      <c r="C38" s="64"/>
      <c r="D38" s="26"/>
    </row>
    <row r="39" spans="1:4" ht="13.5" customHeight="1">
      <c r="A39" s="58" t="s">
        <v>78</v>
      </c>
      <c r="B39" s="51">
        <f>B37+B32+B25</f>
        <v>1943</v>
      </c>
      <c r="C39" s="51">
        <f>C37+C32+C25</f>
        <v>7821</v>
      </c>
      <c r="D39" s="26"/>
    </row>
    <row r="40" spans="1:4" ht="13.5" customHeight="1">
      <c r="A40" s="58" t="s">
        <v>60</v>
      </c>
      <c r="B40" s="51">
        <v>26883</v>
      </c>
      <c r="C40" s="51">
        <v>12973</v>
      </c>
      <c r="D40" s="26"/>
    </row>
    <row r="41" spans="1:4" ht="13.5" customHeight="1">
      <c r="A41" s="59" t="s">
        <v>79</v>
      </c>
      <c r="B41" s="51">
        <v>153</v>
      </c>
      <c r="C41" s="51">
        <v>68</v>
      </c>
      <c r="D41" s="31"/>
    </row>
    <row r="42" spans="1:4" ht="13.5" customHeight="1" thickBot="1">
      <c r="A42" s="58" t="s">
        <v>105</v>
      </c>
      <c r="B42" s="23">
        <f>SUM(B39:B41)</f>
        <v>28979</v>
      </c>
      <c r="C42" s="23">
        <f>SUM(C39:C41)</f>
        <v>20862</v>
      </c>
      <c r="D42" s="26"/>
    </row>
    <row r="43" spans="1:4" ht="13.5" customHeight="1" thickTop="1">
      <c r="A43" s="59"/>
      <c r="B43" s="51"/>
      <c r="C43" s="51"/>
      <c r="D43" s="26"/>
    </row>
    <row r="44" spans="1:4" ht="13.5" customHeight="1">
      <c r="A44" s="58" t="s">
        <v>61</v>
      </c>
      <c r="B44" s="51"/>
      <c r="C44" s="51"/>
      <c r="D44" s="26"/>
    </row>
    <row r="45" spans="1:4" ht="13.5" customHeight="1">
      <c r="A45" s="59" t="s">
        <v>62</v>
      </c>
      <c r="B45" s="51">
        <v>29474</v>
      </c>
      <c r="C45" s="51">
        <f>20862-C46</f>
        <v>21978</v>
      </c>
      <c r="D45" s="26"/>
    </row>
    <row r="46" spans="1:4" ht="13.5" customHeight="1">
      <c r="A46" s="74" t="s">
        <v>155</v>
      </c>
      <c r="B46" s="51">
        <v>-495</v>
      </c>
      <c r="C46" s="51">
        <v>-1116</v>
      </c>
      <c r="D46" s="26"/>
    </row>
    <row r="47" spans="1:4" ht="13.5" customHeight="1" thickBot="1">
      <c r="A47" s="59"/>
      <c r="B47" s="65">
        <f>SUM(B45:B46)</f>
        <v>28979</v>
      </c>
      <c r="C47" s="65">
        <f>SUM(C45:C46)</f>
        <v>20862</v>
      </c>
      <c r="D47" s="31"/>
    </row>
    <row r="48" spans="1:4" ht="13.5" customHeight="1" thickTop="1">
      <c r="A48" s="59"/>
      <c r="B48" s="104"/>
      <c r="C48" s="110"/>
      <c r="D48" s="31"/>
    </row>
    <row r="49" spans="1:3" ht="13.5" customHeight="1">
      <c r="A49" s="152" t="s">
        <v>126</v>
      </c>
      <c r="B49" s="152"/>
      <c r="C49" s="152"/>
    </row>
    <row r="50" spans="1:3" ht="26.25" customHeight="1">
      <c r="A50" s="152"/>
      <c r="B50" s="152"/>
      <c r="C50" s="152"/>
    </row>
    <row r="51" spans="1:3" ht="12.75">
      <c r="A51" s="66"/>
      <c r="B51" s="10"/>
      <c r="C51" s="10"/>
    </row>
    <row r="52" spans="1:3" ht="12.75">
      <c r="A52" s="66"/>
      <c r="B52" s="10"/>
      <c r="C52" s="10"/>
    </row>
    <row r="53" spans="1:3" ht="12.75">
      <c r="A53" s="66"/>
      <c r="B53" s="10"/>
      <c r="C53" s="10"/>
    </row>
    <row r="54" spans="1:3" ht="12.75">
      <c r="A54" s="66"/>
      <c r="B54" s="10"/>
      <c r="C54" s="10"/>
    </row>
    <row r="55" spans="1:3" ht="12.75">
      <c r="A55" s="66"/>
      <c r="B55" s="10"/>
      <c r="C55" s="10"/>
    </row>
    <row r="56" spans="1:3" ht="12.75">
      <c r="A56" s="66"/>
      <c r="B56" s="10"/>
      <c r="C56" s="10"/>
    </row>
    <row r="57" spans="1:3" ht="12.75">
      <c r="A57" s="66"/>
      <c r="B57" s="10"/>
      <c r="C57" s="10"/>
    </row>
    <row r="58" spans="1:3" ht="12.75">
      <c r="A58" s="66"/>
      <c r="B58" s="10"/>
      <c r="C58" s="10"/>
    </row>
    <row r="59" spans="1:3" ht="12.75">
      <c r="A59" s="66"/>
      <c r="B59" s="10"/>
      <c r="C59" s="10"/>
    </row>
    <row r="60" spans="1:3" ht="12.75">
      <c r="A60" s="66"/>
      <c r="B60" s="10"/>
      <c r="C60" s="10"/>
    </row>
    <row r="61" spans="1:3" ht="12.75">
      <c r="A61" s="66"/>
      <c r="B61" s="10"/>
      <c r="C61" s="10"/>
    </row>
    <row r="62" spans="1:3" ht="12.75">
      <c r="A62" s="66"/>
      <c r="B62" s="10"/>
      <c r="C62" s="10"/>
    </row>
    <row r="63" spans="1:3" ht="12.75">
      <c r="A63" s="66"/>
      <c r="B63" s="10"/>
      <c r="C63" s="10"/>
    </row>
    <row r="64" spans="1:3" ht="12.75">
      <c r="A64" s="67"/>
      <c r="B64" s="68"/>
      <c r="C64" s="68"/>
    </row>
    <row r="65" spans="1:3" ht="12.75">
      <c r="A65" s="67"/>
      <c r="B65" s="68"/>
      <c r="C65" s="68"/>
    </row>
    <row r="66" spans="1:3" ht="12.75">
      <c r="A66" s="67"/>
      <c r="B66" s="68"/>
      <c r="C66" s="68"/>
    </row>
    <row r="67" spans="1:3" ht="12.75">
      <c r="A67" s="67"/>
      <c r="B67" s="68"/>
      <c r="C67" s="68"/>
    </row>
    <row r="68" spans="1:3" ht="12.75">
      <c r="A68" s="67"/>
      <c r="B68" s="68"/>
      <c r="C68" s="68"/>
    </row>
  </sheetData>
  <sheetProtection password="CC7D" sheet="1" selectLockedCells="1" selectUnlockedCells="1"/>
  <mergeCells count="1">
    <mergeCell ref="A49:C50"/>
  </mergeCells>
  <printOptions/>
  <pageMargins left="0.62" right="0.27" top="0.5" bottom="0.3" header="0.3" footer="0"/>
  <pageSetup fitToHeight="1" fitToWidth="1"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smt technologies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wttoo6695</dc:creator>
  <cp:keywords/>
  <dc:description/>
  <cp:lastModifiedBy>leesee</cp:lastModifiedBy>
  <cp:lastPrinted>2014-11-25T09:23:28Z</cp:lastPrinted>
  <dcterms:created xsi:type="dcterms:W3CDTF">2009-08-27T08:28:54Z</dcterms:created>
  <dcterms:modified xsi:type="dcterms:W3CDTF">2014-11-28T08:40:57Z</dcterms:modified>
  <cp:category/>
  <cp:version/>
  <cp:contentType/>
  <cp:contentStatus/>
</cp:coreProperties>
</file>